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3260" windowHeight="9855" activeTab="0"/>
  </bookViews>
  <sheets>
    <sheet name="Table" sheetId="1" r:id="rId1"/>
    <sheet name="Clustered Index" sheetId="2" r:id="rId2"/>
    <sheet name="Nonclustered Index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Reuben Sultana</author>
  </authors>
  <commentList>
    <comment ref="B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number of rows in the table</t>
        </r>
      </text>
    </comment>
    <comment ref="C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total number of columns (fixed-length and variable-length)</t>
        </r>
      </text>
    </comment>
    <comment ref="D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total byte size of all fixed-length columns</t>
        </r>
      </text>
    </comment>
    <comment ref="E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number of variable-length columns</t>
        </r>
      </text>
    </comment>
    <comment ref="F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maximum byte size of all variable-length columns</t>
        </r>
      </text>
    </comment>
    <comment ref="G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Null_Bitmap = 2 + ((Num_Cols + 7) / 8)</t>
        </r>
      </text>
    </comment>
    <comment ref="H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Variable_Data_Size = 2 + (Num_Variable_Cols x 2) + Max_Var_Size
If there are no variable-length columns, set Variable_Data_Size to 0</t>
        </r>
      </text>
    </comment>
    <comment ref="I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Row_Size = Fixed_Data_Size + Variable_Data_Size + Null_Bitmap + 4
The value 4 in the formula is the row header overhead of the data row</t>
        </r>
      </text>
    </comment>
    <comment ref="J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Rows_Per_Page = 8096 / (Row_Size + 2)</t>
        </r>
      </text>
    </comment>
    <comment ref="K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Num_Pages = Num_Rows / Rows_Per_Page</t>
        </r>
      </text>
    </comment>
    <comment ref="L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Heap size (bytes) = 8192 x Num_Pages</t>
        </r>
      </text>
    </comment>
  </commentList>
</comments>
</file>

<file path=xl/comments2.xml><?xml version="1.0" encoding="utf-8"?>
<comments xmlns="http://schemas.openxmlformats.org/spreadsheetml/2006/main">
  <authors>
    <author>Reuben Sultana</author>
  </authors>
  <commentList>
    <comment ref="B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number of rows in the table</t>
        </r>
      </text>
    </comment>
    <comment ref="C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total number of columns (fixed-length and variable-length)</t>
        </r>
      </text>
    </comment>
    <comment ref="D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total byte size of all fixed-length columns</t>
        </r>
      </text>
    </comment>
    <comment ref="E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number of variable-length columns</t>
        </r>
      </text>
    </comment>
    <comment ref="F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maximum byte size of all variable-length columns</t>
        </r>
      </text>
    </comment>
    <comment ref="N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Null_Bitmap = 2 + ((Num_Cols + 7) / 8)</t>
        </r>
      </text>
    </comment>
    <comment ref="O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Variable_Data_Size = 2 + (Num_Variable_Cols x 2) + Max_Var_Size
If there are no variable-length columns, set Variable_Data_Size to 0</t>
        </r>
      </text>
    </comment>
    <comment ref="P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Row_Size = Fixed_Data_Size + Variable_Data_Size + Null_Bitmap + 4
The value 4 in the formula is the row header overhead of the data row</t>
        </r>
      </text>
    </comment>
    <comment ref="Q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Rows_Per_Page = 8096 / (Row_Size + 2)</t>
        </r>
      </text>
    </comment>
    <comment ref="S3" authorId="0">
      <text>
        <r>
          <rPr>
            <b/>
            <sz val="8"/>
            <rFont val="Tahoma"/>
            <family val="0"/>
          </rPr>
          <t xml:space="preserve">Reuben Sultana:
</t>
        </r>
        <r>
          <rPr>
            <sz val="8"/>
            <rFont val="Tahoma"/>
            <family val="2"/>
          </rPr>
          <t xml:space="preserve">Num_Pages = Num_Rows / (Rows_Per_Page - Free_Rows_Per_Page) </t>
        </r>
      </text>
    </comment>
    <comment ref="T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Leaf_space_used = 8192 x Num_Pages</t>
        </r>
      </text>
    </comment>
    <comment ref="G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If the clustered index is nonunique, account for the uniqueifier column:
The uniqueifier is a nullable, variable-length column. It will be nonnull and 4 bytes in size in rows that have nonunique key values. This value is part of the index key and is required to make sure that every row has a unique key value.</t>
        </r>
      </text>
    </comment>
    <comment ref="R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Free_Rows_Per_Page = 8096 x ((100 - Fill_Factor) / 100) / (Row_Size + 2) </t>
        </r>
      </text>
    </comment>
    <comment ref="H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Determines the percentage of space on each leaf level page to be filled with data</t>
        </r>
      </text>
    </comment>
    <comment ref="I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Num_Key_Cols = total number of key columns (fixed-length and variable-length)</t>
        </r>
      </text>
    </comment>
    <comment ref="J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Fixed_Key_Size = total byte size of all fixed-length key columns</t>
        </r>
      </text>
    </comment>
    <comment ref="K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Num_Variable_Key_Cols = number of variable-length key columns</t>
        </r>
      </text>
    </comment>
    <comment ref="L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Max_Var_Key_Size = maximum byte size of all variable-length key columns</t>
        </r>
      </text>
    </comment>
    <comment ref="U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Index_Null_Bitmap = 2 + ((number of nullable key columns + 7) / 8) 
Only the integer part of the previous expression should be used. Discard any remainder. 
If there are no nullable key columns, set Index_Null_Bitmap to 0.</t>
        </r>
      </text>
    </comment>
    <comment ref="V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Variable_Key_Size = 2 + (Num_Variable_Key_Cols x 2) + Max_Var_Key_Size </t>
        </r>
      </text>
    </comment>
    <comment ref="W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Index_Row_Size = Fixed_Key_Size + Variable_Key_Size + Index_Null_Bitmap + 1 (for row header overhead of an index row) + 6 (for the child page ID pointer)
</t>
        </r>
      </text>
    </comment>
    <comment ref="X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Index_Rows_Per_Page = 8096 / (Index_Row_Size + 2) </t>
        </r>
      </text>
    </comment>
    <comment ref="Y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Levels = 1 + log Index_Rows_Per_Page (Num_Rows / Index_Rows_Per_Page)</t>
        </r>
      </text>
    </comment>
    <comment ref="Z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Num_Index_Pages = ∑Level (Num_Rows / (Index_Rows_Per_PageLevel))</t>
        </r>
      </text>
    </comment>
    <comment ref="AA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Index_Space_Used = 8192 x Num_Index_Pages</t>
        </r>
      </text>
    </comment>
    <comment ref="AB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Clustered index size (bytes) = Leaf_Space_Used + Index_Space_used</t>
        </r>
      </text>
    </comment>
  </commentList>
</comments>
</file>

<file path=xl/comments3.xml><?xml version="1.0" encoding="utf-8"?>
<comments xmlns="http://schemas.openxmlformats.org/spreadsheetml/2006/main">
  <authors>
    <author>Reuben Sultana</author>
  </authors>
  <commentList>
    <comment ref="C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number of rows in the table</t>
        </r>
      </text>
    </comment>
    <comment ref="O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Index_Null_Bitmap = 2 + ((number of nullable key columns + 7) / 8) </t>
        </r>
      </text>
    </comment>
    <comment ref="H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If the clustered index is nonunique, account for the uniqueifier column:
The uniqueifier is a nullable, variable-length column. It will be nonnull and 4 bytes in size in rows that have nonunique key values. This value is part of the index key and is required to make sure that every row has a unique key value.</t>
        </r>
      </text>
    </comment>
    <comment ref="I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Determines the percentage of space on each leaf level page to be filled with data</t>
        </r>
      </text>
    </comment>
    <comment ref="D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total number of key columns (fixed-length and variable-length)</t>
        </r>
      </text>
    </comment>
    <comment ref="E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total byte size of all fixed-length key columns</t>
        </r>
      </text>
    </comment>
    <comment ref="F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number of variable-length key columns</t>
        </r>
      </text>
    </comment>
    <comment ref="G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maximum byte size of all variable-length key columns</t>
        </r>
      </text>
    </comment>
    <comment ref="P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Variable_Key_Size = 2 + (Num_Variable_Key_Cols x 2) + Max_Var_Key_Size</t>
        </r>
      </text>
    </comment>
    <comment ref="Q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Index_Row_Size = Fixed_Key_Size + Variable_Key_Size + Index_Null_Bitmap + 1 (for row header overhead of an index row) + 6 (for the child page ID pointer)</t>
        </r>
      </text>
    </comment>
    <comment ref="R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Index_Rows_Per_Page = 8096 / (Index_Row_Size + 2) </t>
        </r>
      </text>
    </comment>
    <comment ref="T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Num_Index_Pages = ∑Level (Index_Rows_Per_Page)Level – 1</t>
        </r>
      </text>
    </comment>
    <comment ref="U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Index_Space_Used = 8192 x Num_Index_Pages</t>
        </r>
      </text>
    </comment>
    <comment ref="J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Num_Leaf_Cols = Num_Key_Cols + number of included columns</t>
        </r>
      </text>
    </comment>
    <comment ref="K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Fixed_Leaf_Size = Fixed_Key_Size + total byte size of fixed-length included columns</t>
        </r>
      </text>
    </comment>
    <comment ref="L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Num_Variable_Leaf_Cols = Num_Variable_Key_Cols + number of variable-length included columns</t>
        </r>
      </text>
    </comment>
    <comment ref="M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Max_Var_Leaf_Size = Max_Var_Key_Size + maximum byte size of variable-length included columns</t>
        </r>
      </text>
    </comment>
    <comment ref="V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Leaf_Null_Bitmap = 2 + ((Num_Leaf_Cols + 7) / 8) </t>
        </r>
      </text>
    </comment>
    <comment ref="W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Variable_Leaf_Size = 2 + (Num_Variable_Leaf_Cols x 2) + Max_Var_Leaf_Size</t>
        </r>
      </text>
    </comment>
    <comment ref="X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Leaf_Row_Size = Fixed_Leaf_Size + Variable_Leaf_Size + Leaf_Null_Bitmap + 1 (for row header overhead of an index row) + 6 (for the child page ID pointer)</t>
        </r>
      </text>
    </comment>
    <comment ref="Y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Leaf_Rows_Per_Page = 8096 / (Leaf_Row_Size + 2) </t>
        </r>
      </text>
    </comment>
    <comment ref="Z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Free_Rows_Per_Page = 8096 x ((100 - Fill_Factor) / 100) / (Leaf_Row_Size + 2)</t>
        </r>
      </text>
    </comment>
    <comment ref="AA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Num_Leaf_Pages = Num_Rows / (Leaf_Rows_Per_Page - Free_Rows_Per_Page)</t>
        </r>
      </text>
    </comment>
    <comment ref="AB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Leaf_Space_Used = 8192 x Num_Leaf_Pages </t>
        </r>
      </text>
    </comment>
    <comment ref="AC3" authorId="0">
      <text>
        <r>
          <rPr>
            <b/>
            <sz val="8"/>
            <rFont val="Tahoma"/>
            <family val="0"/>
          </rPr>
          <t>Reuben Sultana:</t>
        </r>
        <r>
          <rPr>
            <sz val="8"/>
            <rFont val="Tahoma"/>
            <family val="0"/>
          </rPr>
          <t xml:space="preserve">
Nonclustered index size (bytes) = Leaf_Space_Used + Index_Space_used</t>
        </r>
      </text>
    </comment>
  </commentList>
</comments>
</file>

<file path=xl/sharedStrings.xml><?xml version="1.0" encoding="utf-8"?>
<sst xmlns="http://schemas.openxmlformats.org/spreadsheetml/2006/main" count="86" uniqueCount="55">
  <si>
    <t>Table Name</t>
  </si>
  <si>
    <t>Num_Rows</t>
  </si>
  <si>
    <t>Num_Cols</t>
  </si>
  <si>
    <t>Fixed_Data_Size</t>
  </si>
  <si>
    <t>Num_Variable_Cols</t>
  </si>
  <si>
    <t>Max_Var_Size</t>
  </si>
  <si>
    <t>Null_Bitmap</t>
  </si>
  <si>
    <t>Table 1</t>
  </si>
  <si>
    <t>Variable_Data_Size</t>
  </si>
  <si>
    <t>Row_Size</t>
  </si>
  <si>
    <t>Rows_Per_Page</t>
  </si>
  <si>
    <t>Heap size (bytes)</t>
  </si>
  <si>
    <t>Num_Pages</t>
  </si>
  <si>
    <t>Estimating the Size of a Table</t>
  </si>
  <si>
    <t>Estimating the Size of a Clustered Index</t>
  </si>
  <si>
    <t>IsUnique</t>
  </si>
  <si>
    <t>Fill Factor</t>
  </si>
  <si>
    <t>Free_Rows_Per_Page</t>
  </si>
  <si>
    <t>Leaf_space_used</t>
  </si>
  <si>
    <t>Num_Key_Cols</t>
  </si>
  <si>
    <t>Fixed_Key_Size</t>
  </si>
  <si>
    <t>Num_Variable_Key_Cols</t>
  </si>
  <si>
    <t>Max_Var_Key_Size</t>
  </si>
  <si>
    <t>Index_Null_Bitmap</t>
  </si>
  <si>
    <t>Number of Nullable Key Columns</t>
  </si>
  <si>
    <t>Calculate the Space Used to Store Data in the Leaf Level</t>
  </si>
  <si>
    <t>Calculate the Space Used to Store Index Information</t>
  </si>
  <si>
    <t>Variable_Key_Size</t>
  </si>
  <si>
    <t>Index_Row_Size</t>
  </si>
  <si>
    <t>Index_Rows_Per_Page</t>
  </si>
  <si>
    <t>Levels</t>
  </si>
  <si>
    <t>Num_Index_Pages</t>
  </si>
  <si>
    <t>Index_Space_Used</t>
  </si>
  <si>
    <t>Formulas to Calculate the Space Used to Store Index Information</t>
  </si>
  <si>
    <t>Formulas to Calculate the Space Used to Store Data in the Leaf Level</t>
  </si>
  <si>
    <t>Clustered index size (bytes)</t>
  </si>
  <si>
    <t>Total the Calculated Values</t>
  </si>
  <si>
    <t>Nonclustered Index Name</t>
  </si>
  <si>
    <t>Calculate the Space Used to Store Index Information in the NonLeaf Levels</t>
  </si>
  <si>
    <t>Calculate the Space Used to Store Index Information in the Leaf Levels</t>
  </si>
  <si>
    <t>Num_Leaf_Cols</t>
  </si>
  <si>
    <t>Fixed_Leaf_Size</t>
  </si>
  <si>
    <t>Num_Variable_Leaf_Cols</t>
  </si>
  <si>
    <t>Max_Var_Leaf_Size</t>
  </si>
  <si>
    <t>Number of Nullable Leaf Columns</t>
  </si>
  <si>
    <t>Leaf_Null_Bitmap</t>
  </si>
  <si>
    <t>Formulas to Calculate the Space Used to Store Index Information in the Leaf-Level</t>
  </si>
  <si>
    <t>Formulas to Calculate the Space Used to Store Index Information in the NonLeaf-Level</t>
  </si>
  <si>
    <t>Variable_Leaf_Size</t>
  </si>
  <si>
    <t>Leaf_Row_Size</t>
  </si>
  <si>
    <t>Leaf_Rows_Per_Page</t>
  </si>
  <si>
    <t>Num_Leaf_Pages</t>
  </si>
  <si>
    <t>Leaf_Space_Used</t>
  </si>
  <si>
    <t>Nonclustered index size (bytes)</t>
  </si>
  <si>
    <t>IX_TABLE1_01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</si>
</sst>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1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3" fontId="3" fillId="0" borderId="0" xfId="0" applyNumberFormat="1" applyFon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2" borderId="0" xfId="0" applyFill="1" applyAlignment="1">
      <alignment/>
    </xf>
    <xf numFmtId="3" fontId="0" fillId="4" borderId="0" xfId="0" applyNumberFormat="1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0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5.7109375" style="0" customWidth="1"/>
    <col min="2" max="2" width="11.00390625" style="5" bestFit="1" customWidth="1"/>
    <col min="3" max="3" width="10.00390625" style="0" bestFit="1" customWidth="1"/>
    <col min="4" max="4" width="16.421875" style="3" bestFit="1" customWidth="1"/>
    <col min="5" max="5" width="19.00390625" style="8" bestFit="1" customWidth="1"/>
    <col min="6" max="6" width="14.140625" style="3" bestFit="1" customWidth="1"/>
    <col min="7" max="7" width="12.00390625" style="6" bestFit="1" customWidth="1"/>
    <col min="8" max="8" width="19.140625" style="6" bestFit="1" customWidth="1"/>
    <col min="9" max="9" width="10.00390625" style="6" bestFit="1" customWidth="1"/>
    <col min="10" max="10" width="15.8515625" style="6" bestFit="1" customWidth="1"/>
    <col min="11" max="11" width="12.00390625" style="6" bestFit="1" customWidth="1"/>
    <col min="12" max="12" width="16.421875" style="14" bestFit="1" customWidth="1"/>
  </cols>
  <sheetData>
    <row r="1" spans="1:12" ht="12.75">
      <c r="A1" s="1" t="s">
        <v>13</v>
      </c>
      <c r="B1"/>
      <c r="D1"/>
      <c r="F1"/>
      <c r="G1" s="3"/>
      <c r="H1" s="3"/>
      <c r="I1" s="3"/>
      <c r="J1" s="3"/>
      <c r="K1" s="3"/>
      <c r="L1" s="5"/>
    </row>
    <row r="2" spans="2:12" ht="12.75">
      <c r="B2"/>
      <c r="D2"/>
      <c r="F2"/>
      <c r="G2" s="3"/>
      <c r="H2" s="3"/>
      <c r="I2" s="3"/>
      <c r="J2" s="3"/>
      <c r="K2" s="3"/>
      <c r="L2" s="5"/>
    </row>
    <row r="3" spans="1:12" s="1" customFormat="1" ht="12.75">
      <c r="A3" s="1" t="s">
        <v>0</v>
      </c>
      <c r="B3" s="1" t="s">
        <v>1</v>
      </c>
      <c r="C3" s="1" t="s">
        <v>2</v>
      </c>
      <c r="D3" s="1" t="s">
        <v>3</v>
      </c>
      <c r="E3" s="10" t="s">
        <v>4</v>
      </c>
      <c r="F3" s="1" t="s">
        <v>5</v>
      </c>
      <c r="G3" s="2" t="s">
        <v>6</v>
      </c>
      <c r="H3" s="2" t="s">
        <v>8</v>
      </c>
      <c r="I3" s="2" t="s">
        <v>9</v>
      </c>
      <c r="J3" s="2" t="s">
        <v>10</v>
      </c>
      <c r="K3" s="2" t="s">
        <v>12</v>
      </c>
      <c r="L3" s="12" t="s">
        <v>11</v>
      </c>
    </row>
    <row r="4" spans="1:12" ht="12.75">
      <c r="A4" t="s">
        <v>7</v>
      </c>
      <c r="B4" s="5">
        <v>10000</v>
      </c>
      <c r="C4">
        <v>15</v>
      </c>
      <c r="D4" s="3">
        <v>30</v>
      </c>
      <c r="E4" s="8">
        <v>10</v>
      </c>
      <c r="F4" s="3">
        <v>60</v>
      </c>
      <c r="G4" s="4">
        <f>2+((C4+7)/8)</f>
        <v>4.75</v>
      </c>
      <c r="H4" s="4">
        <f>IF(E4=0,0,(2+(E4*2)+F4))</f>
        <v>82</v>
      </c>
      <c r="I4" s="4">
        <f>D4+H4+G4+4</f>
        <v>120.75</v>
      </c>
      <c r="J4" s="7">
        <f>ROUNDUP(8096/(I4+2),0)</f>
        <v>66</v>
      </c>
      <c r="K4" s="7">
        <f>ROUNDUP(B4/J4,0)</f>
        <v>152</v>
      </c>
      <c r="L4" s="13">
        <f>8192*K4</f>
        <v>1245184</v>
      </c>
    </row>
    <row r="5" spans="7:12" ht="12.75">
      <c r="G5" s="4">
        <f aca="true" t="shared" si="0" ref="G5:G50">2+((C5+7)/8)</f>
        <v>2.875</v>
      </c>
      <c r="H5" s="4">
        <f aca="true" t="shared" si="1" ref="H5:H50">IF(E5=0,0,(2+(E5*2)+F5))</f>
        <v>0</v>
      </c>
      <c r="I5" s="4">
        <f aca="true" t="shared" si="2" ref="I5:I50">D5+H5+G5+4</f>
        <v>6.875</v>
      </c>
      <c r="J5" s="7">
        <f aca="true" t="shared" si="3" ref="J5:J50">ROUND(8096/(I5+2),0)</f>
        <v>912</v>
      </c>
      <c r="K5" s="7">
        <f aca="true" t="shared" si="4" ref="K5:K50">ROUND(B5/J5,0)</f>
        <v>0</v>
      </c>
      <c r="L5" s="13">
        <f aca="true" t="shared" si="5" ref="L5:L50">8192*K5</f>
        <v>0</v>
      </c>
    </row>
    <row r="6" spans="7:12" ht="12.75">
      <c r="G6" s="4">
        <f t="shared" si="0"/>
        <v>2.875</v>
      </c>
      <c r="H6" s="4">
        <f t="shared" si="1"/>
        <v>0</v>
      </c>
      <c r="I6" s="4">
        <f t="shared" si="2"/>
        <v>6.875</v>
      </c>
      <c r="J6" s="7">
        <f t="shared" si="3"/>
        <v>912</v>
      </c>
      <c r="K6" s="7">
        <f t="shared" si="4"/>
        <v>0</v>
      </c>
      <c r="L6" s="13">
        <f t="shared" si="5"/>
        <v>0</v>
      </c>
    </row>
    <row r="7" spans="7:12" ht="12.75">
      <c r="G7" s="4">
        <f t="shared" si="0"/>
        <v>2.875</v>
      </c>
      <c r="H7" s="4">
        <f t="shared" si="1"/>
        <v>0</v>
      </c>
      <c r="I7" s="4">
        <f t="shared" si="2"/>
        <v>6.875</v>
      </c>
      <c r="J7" s="7">
        <f t="shared" si="3"/>
        <v>912</v>
      </c>
      <c r="K7" s="7">
        <f t="shared" si="4"/>
        <v>0</v>
      </c>
      <c r="L7" s="13">
        <f t="shared" si="5"/>
        <v>0</v>
      </c>
    </row>
    <row r="8" spans="7:12" ht="12.75">
      <c r="G8" s="4">
        <f t="shared" si="0"/>
        <v>2.875</v>
      </c>
      <c r="H8" s="4">
        <f t="shared" si="1"/>
        <v>0</v>
      </c>
      <c r="I8" s="4">
        <f t="shared" si="2"/>
        <v>6.875</v>
      </c>
      <c r="J8" s="7">
        <f t="shared" si="3"/>
        <v>912</v>
      </c>
      <c r="K8" s="7">
        <f t="shared" si="4"/>
        <v>0</v>
      </c>
      <c r="L8" s="13">
        <f t="shared" si="5"/>
        <v>0</v>
      </c>
    </row>
    <row r="9" spans="7:12" ht="12.75">
      <c r="G9" s="4">
        <f t="shared" si="0"/>
        <v>2.875</v>
      </c>
      <c r="H9" s="4">
        <f t="shared" si="1"/>
        <v>0</v>
      </c>
      <c r="I9" s="4">
        <f t="shared" si="2"/>
        <v>6.875</v>
      </c>
      <c r="J9" s="7">
        <f t="shared" si="3"/>
        <v>912</v>
      </c>
      <c r="K9" s="7">
        <f t="shared" si="4"/>
        <v>0</v>
      </c>
      <c r="L9" s="13">
        <f t="shared" si="5"/>
        <v>0</v>
      </c>
    </row>
    <row r="10" spans="7:12" ht="12.75">
      <c r="G10" s="4">
        <f t="shared" si="0"/>
        <v>2.875</v>
      </c>
      <c r="H10" s="4">
        <f t="shared" si="1"/>
        <v>0</v>
      </c>
      <c r="I10" s="4">
        <f t="shared" si="2"/>
        <v>6.875</v>
      </c>
      <c r="J10" s="7">
        <f t="shared" si="3"/>
        <v>912</v>
      </c>
      <c r="K10" s="7">
        <f t="shared" si="4"/>
        <v>0</v>
      </c>
      <c r="L10" s="13">
        <f t="shared" si="5"/>
        <v>0</v>
      </c>
    </row>
    <row r="11" spans="7:12" ht="12.75">
      <c r="G11" s="4">
        <f t="shared" si="0"/>
        <v>2.875</v>
      </c>
      <c r="H11" s="4">
        <f t="shared" si="1"/>
        <v>0</v>
      </c>
      <c r="I11" s="4">
        <f t="shared" si="2"/>
        <v>6.875</v>
      </c>
      <c r="J11" s="7">
        <f t="shared" si="3"/>
        <v>912</v>
      </c>
      <c r="K11" s="7">
        <f t="shared" si="4"/>
        <v>0</v>
      </c>
      <c r="L11" s="13">
        <f t="shared" si="5"/>
        <v>0</v>
      </c>
    </row>
    <row r="12" spans="7:12" ht="12.75">
      <c r="G12" s="4">
        <f t="shared" si="0"/>
        <v>2.875</v>
      </c>
      <c r="H12" s="4">
        <f t="shared" si="1"/>
        <v>0</v>
      </c>
      <c r="I12" s="4">
        <f t="shared" si="2"/>
        <v>6.875</v>
      </c>
      <c r="J12" s="7">
        <f t="shared" si="3"/>
        <v>912</v>
      </c>
      <c r="K12" s="7">
        <f t="shared" si="4"/>
        <v>0</v>
      </c>
      <c r="L12" s="13">
        <f t="shared" si="5"/>
        <v>0</v>
      </c>
    </row>
    <row r="13" spans="7:12" ht="12.75">
      <c r="G13" s="4">
        <f t="shared" si="0"/>
        <v>2.875</v>
      </c>
      <c r="H13" s="4">
        <f t="shared" si="1"/>
        <v>0</v>
      </c>
      <c r="I13" s="4">
        <f t="shared" si="2"/>
        <v>6.875</v>
      </c>
      <c r="J13" s="7">
        <f t="shared" si="3"/>
        <v>912</v>
      </c>
      <c r="K13" s="7">
        <f t="shared" si="4"/>
        <v>0</v>
      </c>
      <c r="L13" s="13">
        <f t="shared" si="5"/>
        <v>0</v>
      </c>
    </row>
    <row r="14" spans="7:12" ht="12.75">
      <c r="G14" s="4">
        <f t="shared" si="0"/>
        <v>2.875</v>
      </c>
      <c r="H14" s="4">
        <f t="shared" si="1"/>
        <v>0</v>
      </c>
      <c r="I14" s="4">
        <f t="shared" si="2"/>
        <v>6.875</v>
      </c>
      <c r="J14" s="7">
        <f t="shared" si="3"/>
        <v>912</v>
      </c>
      <c r="K14" s="7">
        <f t="shared" si="4"/>
        <v>0</v>
      </c>
      <c r="L14" s="13">
        <f t="shared" si="5"/>
        <v>0</v>
      </c>
    </row>
    <row r="15" spans="7:12" ht="12.75">
      <c r="G15" s="4">
        <f t="shared" si="0"/>
        <v>2.875</v>
      </c>
      <c r="H15" s="4">
        <f t="shared" si="1"/>
        <v>0</v>
      </c>
      <c r="I15" s="4">
        <f t="shared" si="2"/>
        <v>6.875</v>
      </c>
      <c r="J15" s="7">
        <f t="shared" si="3"/>
        <v>912</v>
      </c>
      <c r="K15" s="7">
        <f t="shared" si="4"/>
        <v>0</v>
      </c>
      <c r="L15" s="13">
        <f t="shared" si="5"/>
        <v>0</v>
      </c>
    </row>
    <row r="16" spans="7:12" ht="12.75">
      <c r="G16" s="4">
        <f t="shared" si="0"/>
        <v>2.875</v>
      </c>
      <c r="H16" s="4">
        <f t="shared" si="1"/>
        <v>0</v>
      </c>
      <c r="I16" s="4">
        <f t="shared" si="2"/>
        <v>6.875</v>
      </c>
      <c r="J16" s="7">
        <f t="shared" si="3"/>
        <v>912</v>
      </c>
      <c r="K16" s="7">
        <f t="shared" si="4"/>
        <v>0</v>
      </c>
      <c r="L16" s="13">
        <f t="shared" si="5"/>
        <v>0</v>
      </c>
    </row>
    <row r="17" spans="7:12" ht="12.75">
      <c r="G17" s="4">
        <f t="shared" si="0"/>
        <v>2.875</v>
      </c>
      <c r="H17" s="4">
        <f t="shared" si="1"/>
        <v>0</v>
      </c>
      <c r="I17" s="4">
        <f t="shared" si="2"/>
        <v>6.875</v>
      </c>
      <c r="J17" s="7">
        <f t="shared" si="3"/>
        <v>912</v>
      </c>
      <c r="K17" s="7">
        <f t="shared" si="4"/>
        <v>0</v>
      </c>
      <c r="L17" s="13">
        <f t="shared" si="5"/>
        <v>0</v>
      </c>
    </row>
    <row r="18" spans="7:12" ht="12.75">
      <c r="G18" s="4">
        <f t="shared" si="0"/>
        <v>2.875</v>
      </c>
      <c r="H18" s="4">
        <f t="shared" si="1"/>
        <v>0</v>
      </c>
      <c r="I18" s="4">
        <f t="shared" si="2"/>
        <v>6.875</v>
      </c>
      <c r="J18" s="7">
        <f t="shared" si="3"/>
        <v>912</v>
      </c>
      <c r="K18" s="7">
        <f t="shared" si="4"/>
        <v>0</v>
      </c>
      <c r="L18" s="13">
        <f t="shared" si="5"/>
        <v>0</v>
      </c>
    </row>
    <row r="19" spans="7:12" ht="12.75">
      <c r="G19" s="4">
        <f t="shared" si="0"/>
        <v>2.875</v>
      </c>
      <c r="H19" s="4">
        <f t="shared" si="1"/>
        <v>0</v>
      </c>
      <c r="I19" s="4">
        <f t="shared" si="2"/>
        <v>6.875</v>
      </c>
      <c r="J19" s="7">
        <f t="shared" si="3"/>
        <v>912</v>
      </c>
      <c r="K19" s="7">
        <f t="shared" si="4"/>
        <v>0</v>
      </c>
      <c r="L19" s="13">
        <f t="shared" si="5"/>
        <v>0</v>
      </c>
    </row>
    <row r="20" spans="7:12" ht="12.75">
      <c r="G20" s="4">
        <f t="shared" si="0"/>
        <v>2.875</v>
      </c>
      <c r="H20" s="4">
        <f t="shared" si="1"/>
        <v>0</v>
      </c>
      <c r="I20" s="4">
        <f t="shared" si="2"/>
        <v>6.875</v>
      </c>
      <c r="J20" s="7">
        <f t="shared" si="3"/>
        <v>912</v>
      </c>
      <c r="K20" s="7">
        <f t="shared" si="4"/>
        <v>0</v>
      </c>
      <c r="L20" s="13">
        <f t="shared" si="5"/>
        <v>0</v>
      </c>
    </row>
    <row r="21" spans="7:12" ht="12.75">
      <c r="G21" s="4">
        <f t="shared" si="0"/>
        <v>2.875</v>
      </c>
      <c r="H21" s="4">
        <f t="shared" si="1"/>
        <v>0</v>
      </c>
      <c r="I21" s="4">
        <f t="shared" si="2"/>
        <v>6.875</v>
      </c>
      <c r="J21" s="7">
        <f t="shared" si="3"/>
        <v>912</v>
      </c>
      <c r="K21" s="7">
        <f t="shared" si="4"/>
        <v>0</v>
      </c>
      <c r="L21" s="13">
        <f t="shared" si="5"/>
        <v>0</v>
      </c>
    </row>
    <row r="22" spans="7:12" ht="12.75">
      <c r="G22" s="4">
        <f t="shared" si="0"/>
        <v>2.875</v>
      </c>
      <c r="H22" s="4">
        <f t="shared" si="1"/>
        <v>0</v>
      </c>
      <c r="I22" s="4">
        <f t="shared" si="2"/>
        <v>6.875</v>
      </c>
      <c r="J22" s="7">
        <f t="shared" si="3"/>
        <v>912</v>
      </c>
      <c r="K22" s="7">
        <f t="shared" si="4"/>
        <v>0</v>
      </c>
      <c r="L22" s="13">
        <f t="shared" si="5"/>
        <v>0</v>
      </c>
    </row>
    <row r="23" spans="7:12" ht="12.75">
      <c r="G23" s="4">
        <f t="shared" si="0"/>
        <v>2.875</v>
      </c>
      <c r="H23" s="4">
        <f t="shared" si="1"/>
        <v>0</v>
      </c>
      <c r="I23" s="4">
        <f t="shared" si="2"/>
        <v>6.875</v>
      </c>
      <c r="J23" s="7">
        <f t="shared" si="3"/>
        <v>912</v>
      </c>
      <c r="K23" s="7">
        <f t="shared" si="4"/>
        <v>0</v>
      </c>
      <c r="L23" s="13">
        <f t="shared" si="5"/>
        <v>0</v>
      </c>
    </row>
    <row r="24" spans="7:12" ht="12.75">
      <c r="G24" s="4">
        <f t="shared" si="0"/>
        <v>2.875</v>
      </c>
      <c r="H24" s="4">
        <f t="shared" si="1"/>
        <v>0</v>
      </c>
      <c r="I24" s="4">
        <f t="shared" si="2"/>
        <v>6.875</v>
      </c>
      <c r="J24" s="7">
        <f t="shared" si="3"/>
        <v>912</v>
      </c>
      <c r="K24" s="7">
        <f t="shared" si="4"/>
        <v>0</v>
      </c>
      <c r="L24" s="13">
        <f t="shared" si="5"/>
        <v>0</v>
      </c>
    </row>
    <row r="25" spans="7:12" ht="12.75">
      <c r="G25" s="4">
        <f t="shared" si="0"/>
        <v>2.875</v>
      </c>
      <c r="H25" s="4">
        <f t="shared" si="1"/>
        <v>0</v>
      </c>
      <c r="I25" s="4">
        <f t="shared" si="2"/>
        <v>6.875</v>
      </c>
      <c r="J25" s="7">
        <f t="shared" si="3"/>
        <v>912</v>
      </c>
      <c r="K25" s="7">
        <f t="shared" si="4"/>
        <v>0</v>
      </c>
      <c r="L25" s="13">
        <f t="shared" si="5"/>
        <v>0</v>
      </c>
    </row>
    <row r="26" spans="7:12" ht="12.75">
      <c r="G26" s="4">
        <f t="shared" si="0"/>
        <v>2.875</v>
      </c>
      <c r="H26" s="4">
        <f t="shared" si="1"/>
        <v>0</v>
      </c>
      <c r="I26" s="4">
        <f t="shared" si="2"/>
        <v>6.875</v>
      </c>
      <c r="J26" s="7">
        <f t="shared" si="3"/>
        <v>912</v>
      </c>
      <c r="K26" s="7">
        <f t="shared" si="4"/>
        <v>0</v>
      </c>
      <c r="L26" s="13">
        <f t="shared" si="5"/>
        <v>0</v>
      </c>
    </row>
    <row r="27" spans="7:12" ht="12.75">
      <c r="G27" s="4">
        <f t="shared" si="0"/>
        <v>2.875</v>
      </c>
      <c r="H27" s="4">
        <f t="shared" si="1"/>
        <v>0</v>
      </c>
      <c r="I27" s="4">
        <f t="shared" si="2"/>
        <v>6.875</v>
      </c>
      <c r="J27" s="7">
        <f t="shared" si="3"/>
        <v>912</v>
      </c>
      <c r="K27" s="7">
        <f t="shared" si="4"/>
        <v>0</v>
      </c>
      <c r="L27" s="13">
        <f t="shared" si="5"/>
        <v>0</v>
      </c>
    </row>
    <row r="28" spans="7:12" ht="12.75">
      <c r="G28" s="4">
        <f t="shared" si="0"/>
        <v>2.875</v>
      </c>
      <c r="H28" s="4">
        <f t="shared" si="1"/>
        <v>0</v>
      </c>
      <c r="I28" s="4">
        <f t="shared" si="2"/>
        <v>6.875</v>
      </c>
      <c r="J28" s="7">
        <f t="shared" si="3"/>
        <v>912</v>
      </c>
      <c r="K28" s="7">
        <f t="shared" si="4"/>
        <v>0</v>
      </c>
      <c r="L28" s="13">
        <f t="shared" si="5"/>
        <v>0</v>
      </c>
    </row>
    <row r="29" spans="7:12" ht="12.75">
      <c r="G29" s="4">
        <f t="shared" si="0"/>
        <v>2.875</v>
      </c>
      <c r="H29" s="4">
        <f t="shared" si="1"/>
        <v>0</v>
      </c>
      <c r="I29" s="4">
        <f t="shared" si="2"/>
        <v>6.875</v>
      </c>
      <c r="J29" s="7">
        <f t="shared" si="3"/>
        <v>912</v>
      </c>
      <c r="K29" s="7">
        <f t="shared" si="4"/>
        <v>0</v>
      </c>
      <c r="L29" s="13">
        <f t="shared" si="5"/>
        <v>0</v>
      </c>
    </row>
    <row r="30" spans="7:12" ht="12.75">
      <c r="G30" s="4">
        <f t="shared" si="0"/>
        <v>2.875</v>
      </c>
      <c r="H30" s="4">
        <f t="shared" si="1"/>
        <v>0</v>
      </c>
      <c r="I30" s="4">
        <f t="shared" si="2"/>
        <v>6.875</v>
      </c>
      <c r="J30" s="7">
        <f t="shared" si="3"/>
        <v>912</v>
      </c>
      <c r="K30" s="7">
        <f t="shared" si="4"/>
        <v>0</v>
      </c>
      <c r="L30" s="13">
        <f t="shared" si="5"/>
        <v>0</v>
      </c>
    </row>
    <row r="31" spans="7:12" ht="12.75">
      <c r="G31" s="4">
        <f t="shared" si="0"/>
        <v>2.875</v>
      </c>
      <c r="H31" s="4">
        <f t="shared" si="1"/>
        <v>0</v>
      </c>
      <c r="I31" s="4">
        <f t="shared" si="2"/>
        <v>6.875</v>
      </c>
      <c r="J31" s="7">
        <f t="shared" si="3"/>
        <v>912</v>
      </c>
      <c r="K31" s="7">
        <f t="shared" si="4"/>
        <v>0</v>
      </c>
      <c r="L31" s="13">
        <f t="shared" si="5"/>
        <v>0</v>
      </c>
    </row>
    <row r="32" spans="7:12" ht="12.75">
      <c r="G32" s="4">
        <f t="shared" si="0"/>
        <v>2.875</v>
      </c>
      <c r="H32" s="4">
        <f t="shared" si="1"/>
        <v>0</v>
      </c>
      <c r="I32" s="4">
        <f t="shared" si="2"/>
        <v>6.875</v>
      </c>
      <c r="J32" s="7">
        <f t="shared" si="3"/>
        <v>912</v>
      </c>
      <c r="K32" s="7">
        <f t="shared" si="4"/>
        <v>0</v>
      </c>
      <c r="L32" s="13">
        <f t="shared" si="5"/>
        <v>0</v>
      </c>
    </row>
    <row r="33" spans="7:12" ht="12.75">
      <c r="G33" s="4">
        <f t="shared" si="0"/>
        <v>2.875</v>
      </c>
      <c r="H33" s="4">
        <f t="shared" si="1"/>
        <v>0</v>
      </c>
      <c r="I33" s="4">
        <f t="shared" si="2"/>
        <v>6.875</v>
      </c>
      <c r="J33" s="7">
        <f t="shared" si="3"/>
        <v>912</v>
      </c>
      <c r="K33" s="7">
        <f t="shared" si="4"/>
        <v>0</v>
      </c>
      <c r="L33" s="13">
        <f t="shared" si="5"/>
        <v>0</v>
      </c>
    </row>
    <row r="34" spans="7:12" ht="12.75">
      <c r="G34" s="4">
        <f t="shared" si="0"/>
        <v>2.875</v>
      </c>
      <c r="H34" s="4">
        <f t="shared" si="1"/>
        <v>0</v>
      </c>
      <c r="I34" s="4">
        <f t="shared" si="2"/>
        <v>6.875</v>
      </c>
      <c r="J34" s="7">
        <f t="shared" si="3"/>
        <v>912</v>
      </c>
      <c r="K34" s="7">
        <f t="shared" si="4"/>
        <v>0</v>
      </c>
      <c r="L34" s="13">
        <f t="shared" si="5"/>
        <v>0</v>
      </c>
    </row>
    <row r="35" spans="7:12" ht="12.75">
      <c r="G35" s="4">
        <f t="shared" si="0"/>
        <v>2.875</v>
      </c>
      <c r="H35" s="4">
        <f t="shared" si="1"/>
        <v>0</v>
      </c>
      <c r="I35" s="4">
        <f t="shared" si="2"/>
        <v>6.875</v>
      </c>
      <c r="J35" s="7">
        <f t="shared" si="3"/>
        <v>912</v>
      </c>
      <c r="K35" s="7">
        <f t="shared" si="4"/>
        <v>0</v>
      </c>
      <c r="L35" s="13">
        <f t="shared" si="5"/>
        <v>0</v>
      </c>
    </row>
    <row r="36" spans="7:12" ht="12.75">
      <c r="G36" s="4">
        <f t="shared" si="0"/>
        <v>2.875</v>
      </c>
      <c r="H36" s="4">
        <f t="shared" si="1"/>
        <v>0</v>
      </c>
      <c r="I36" s="4">
        <f t="shared" si="2"/>
        <v>6.875</v>
      </c>
      <c r="J36" s="7">
        <f t="shared" si="3"/>
        <v>912</v>
      </c>
      <c r="K36" s="7">
        <f t="shared" si="4"/>
        <v>0</v>
      </c>
      <c r="L36" s="13">
        <f t="shared" si="5"/>
        <v>0</v>
      </c>
    </row>
    <row r="37" spans="7:12" ht="12.75">
      <c r="G37" s="4">
        <f t="shared" si="0"/>
        <v>2.875</v>
      </c>
      <c r="H37" s="4">
        <f t="shared" si="1"/>
        <v>0</v>
      </c>
      <c r="I37" s="4">
        <f t="shared" si="2"/>
        <v>6.875</v>
      </c>
      <c r="J37" s="7">
        <f t="shared" si="3"/>
        <v>912</v>
      </c>
      <c r="K37" s="7">
        <f t="shared" si="4"/>
        <v>0</v>
      </c>
      <c r="L37" s="13">
        <f t="shared" si="5"/>
        <v>0</v>
      </c>
    </row>
    <row r="38" spans="7:12" ht="12.75">
      <c r="G38" s="4">
        <f t="shared" si="0"/>
        <v>2.875</v>
      </c>
      <c r="H38" s="4">
        <f t="shared" si="1"/>
        <v>0</v>
      </c>
      <c r="I38" s="4">
        <f t="shared" si="2"/>
        <v>6.875</v>
      </c>
      <c r="J38" s="7">
        <f t="shared" si="3"/>
        <v>912</v>
      </c>
      <c r="K38" s="7">
        <f t="shared" si="4"/>
        <v>0</v>
      </c>
      <c r="L38" s="13">
        <f t="shared" si="5"/>
        <v>0</v>
      </c>
    </row>
    <row r="39" spans="7:12" ht="12.75">
      <c r="G39" s="4">
        <f t="shared" si="0"/>
        <v>2.875</v>
      </c>
      <c r="H39" s="4">
        <f t="shared" si="1"/>
        <v>0</v>
      </c>
      <c r="I39" s="4">
        <f t="shared" si="2"/>
        <v>6.875</v>
      </c>
      <c r="J39" s="7">
        <f t="shared" si="3"/>
        <v>912</v>
      </c>
      <c r="K39" s="7">
        <f t="shared" si="4"/>
        <v>0</v>
      </c>
      <c r="L39" s="13">
        <f t="shared" si="5"/>
        <v>0</v>
      </c>
    </row>
    <row r="40" spans="7:12" ht="12.75">
      <c r="G40" s="4">
        <f t="shared" si="0"/>
        <v>2.875</v>
      </c>
      <c r="H40" s="4">
        <f t="shared" si="1"/>
        <v>0</v>
      </c>
      <c r="I40" s="4">
        <f t="shared" si="2"/>
        <v>6.875</v>
      </c>
      <c r="J40" s="7">
        <f t="shared" si="3"/>
        <v>912</v>
      </c>
      <c r="K40" s="7">
        <f t="shared" si="4"/>
        <v>0</v>
      </c>
      <c r="L40" s="13">
        <f t="shared" si="5"/>
        <v>0</v>
      </c>
    </row>
    <row r="41" spans="7:12" ht="12.75">
      <c r="G41" s="4">
        <f t="shared" si="0"/>
        <v>2.875</v>
      </c>
      <c r="H41" s="4">
        <f t="shared" si="1"/>
        <v>0</v>
      </c>
      <c r="I41" s="4">
        <f t="shared" si="2"/>
        <v>6.875</v>
      </c>
      <c r="J41" s="7">
        <f t="shared" si="3"/>
        <v>912</v>
      </c>
      <c r="K41" s="7">
        <f t="shared" si="4"/>
        <v>0</v>
      </c>
      <c r="L41" s="13">
        <f t="shared" si="5"/>
        <v>0</v>
      </c>
    </row>
    <row r="42" spans="7:12" ht="12.75">
      <c r="G42" s="4">
        <f t="shared" si="0"/>
        <v>2.875</v>
      </c>
      <c r="H42" s="4">
        <f t="shared" si="1"/>
        <v>0</v>
      </c>
      <c r="I42" s="4">
        <f t="shared" si="2"/>
        <v>6.875</v>
      </c>
      <c r="J42" s="7">
        <f t="shared" si="3"/>
        <v>912</v>
      </c>
      <c r="K42" s="7">
        <f t="shared" si="4"/>
        <v>0</v>
      </c>
      <c r="L42" s="13">
        <f t="shared" si="5"/>
        <v>0</v>
      </c>
    </row>
    <row r="43" spans="7:12" ht="12.75">
      <c r="G43" s="4">
        <f t="shared" si="0"/>
        <v>2.875</v>
      </c>
      <c r="H43" s="4">
        <f t="shared" si="1"/>
        <v>0</v>
      </c>
      <c r="I43" s="4">
        <f t="shared" si="2"/>
        <v>6.875</v>
      </c>
      <c r="J43" s="7">
        <f t="shared" si="3"/>
        <v>912</v>
      </c>
      <c r="K43" s="7">
        <f t="shared" si="4"/>
        <v>0</v>
      </c>
      <c r="L43" s="13">
        <f t="shared" si="5"/>
        <v>0</v>
      </c>
    </row>
    <row r="44" spans="7:12" ht="12.75">
      <c r="G44" s="4">
        <f t="shared" si="0"/>
        <v>2.875</v>
      </c>
      <c r="H44" s="4">
        <f t="shared" si="1"/>
        <v>0</v>
      </c>
      <c r="I44" s="4">
        <f t="shared" si="2"/>
        <v>6.875</v>
      </c>
      <c r="J44" s="7">
        <f t="shared" si="3"/>
        <v>912</v>
      </c>
      <c r="K44" s="7">
        <f t="shared" si="4"/>
        <v>0</v>
      </c>
      <c r="L44" s="13">
        <f t="shared" si="5"/>
        <v>0</v>
      </c>
    </row>
    <row r="45" spans="7:12" ht="12.75">
      <c r="G45" s="4">
        <f t="shared" si="0"/>
        <v>2.875</v>
      </c>
      <c r="H45" s="4">
        <f t="shared" si="1"/>
        <v>0</v>
      </c>
      <c r="I45" s="4">
        <f t="shared" si="2"/>
        <v>6.875</v>
      </c>
      <c r="J45" s="7">
        <f t="shared" si="3"/>
        <v>912</v>
      </c>
      <c r="K45" s="7">
        <f t="shared" si="4"/>
        <v>0</v>
      </c>
      <c r="L45" s="13">
        <f t="shared" si="5"/>
        <v>0</v>
      </c>
    </row>
    <row r="46" spans="7:12" ht="12.75">
      <c r="G46" s="4">
        <f t="shared" si="0"/>
        <v>2.875</v>
      </c>
      <c r="H46" s="4">
        <f t="shared" si="1"/>
        <v>0</v>
      </c>
      <c r="I46" s="4">
        <f t="shared" si="2"/>
        <v>6.875</v>
      </c>
      <c r="J46" s="7">
        <f t="shared" si="3"/>
        <v>912</v>
      </c>
      <c r="K46" s="7">
        <f t="shared" si="4"/>
        <v>0</v>
      </c>
      <c r="L46" s="13">
        <f t="shared" si="5"/>
        <v>0</v>
      </c>
    </row>
    <row r="47" spans="7:12" ht="12.75">
      <c r="G47" s="4">
        <f t="shared" si="0"/>
        <v>2.875</v>
      </c>
      <c r="H47" s="4">
        <f t="shared" si="1"/>
        <v>0</v>
      </c>
      <c r="I47" s="4">
        <f t="shared" si="2"/>
        <v>6.875</v>
      </c>
      <c r="J47" s="7">
        <f t="shared" si="3"/>
        <v>912</v>
      </c>
      <c r="K47" s="7">
        <f t="shared" si="4"/>
        <v>0</v>
      </c>
      <c r="L47" s="13">
        <f t="shared" si="5"/>
        <v>0</v>
      </c>
    </row>
    <row r="48" spans="7:12" ht="12.75">
      <c r="G48" s="4">
        <f t="shared" si="0"/>
        <v>2.875</v>
      </c>
      <c r="H48" s="4">
        <f t="shared" si="1"/>
        <v>0</v>
      </c>
      <c r="I48" s="4">
        <f t="shared" si="2"/>
        <v>6.875</v>
      </c>
      <c r="J48" s="7">
        <f t="shared" si="3"/>
        <v>912</v>
      </c>
      <c r="K48" s="7">
        <f t="shared" si="4"/>
        <v>0</v>
      </c>
      <c r="L48" s="13">
        <f t="shared" si="5"/>
        <v>0</v>
      </c>
    </row>
    <row r="49" spans="7:12" ht="12.75">
      <c r="G49" s="4">
        <f t="shared" si="0"/>
        <v>2.875</v>
      </c>
      <c r="H49" s="4">
        <f t="shared" si="1"/>
        <v>0</v>
      </c>
      <c r="I49" s="4">
        <f t="shared" si="2"/>
        <v>6.875</v>
      </c>
      <c r="J49" s="7">
        <f t="shared" si="3"/>
        <v>912</v>
      </c>
      <c r="K49" s="7">
        <f t="shared" si="4"/>
        <v>0</v>
      </c>
      <c r="L49" s="13">
        <f t="shared" si="5"/>
        <v>0</v>
      </c>
    </row>
    <row r="50" spans="7:12" ht="12.75">
      <c r="G50" s="4">
        <f t="shared" si="0"/>
        <v>2.875</v>
      </c>
      <c r="H50" s="4">
        <f t="shared" si="1"/>
        <v>0</v>
      </c>
      <c r="I50" s="4">
        <f t="shared" si="2"/>
        <v>6.875</v>
      </c>
      <c r="J50" s="7">
        <f t="shared" si="3"/>
        <v>912</v>
      </c>
      <c r="K50" s="7">
        <f t="shared" si="4"/>
        <v>0</v>
      </c>
      <c r="L50" s="13">
        <f t="shared" si="5"/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5.7109375" style="0" customWidth="1"/>
    <col min="2" max="2" width="11.00390625" style="5" bestFit="1" customWidth="1"/>
    <col min="3" max="3" width="10.00390625" style="0" bestFit="1" customWidth="1"/>
    <col min="4" max="4" width="16.421875" style="3" bestFit="1" customWidth="1"/>
    <col min="5" max="5" width="19.00390625" style="8" bestFit="1" customWidth="1"/>
    <col min="6" max="6" width="14.140625" style="3" bestFit="1" customWidth="1"/>
    <col min="7" max="7" width="9.28125" style="8" bestFit="1" customWidth="1"/>
    <col min="8" max="8" width="9.28125" style="8" customWidth="1"/>
    <col min="9" max="9" width="15.140625" style="8" bestFit="1" customWidth="1"/>
    <col min="10" max="10" width="15.8515625" style="8" bestFit="1" customWidth="1"/>
    <col min="11" max="11" width="24.00390625" style="8" bestFit="1" customWidth="1"/>
    <col min="12" max="12" width="18.8515625" style="8" bestFit="1" customWidth="1"/>
    <col min="13" max="13" width="32.28125" style="8" bestFit="1" customWidth="1"/>
    <col min="14" max="14" width="12.00390625" style="11" bestFit="1" customWidth="1"/>
    <col min="15" max="15" width="19.140625" style="6" bestFit="1" customWidth="1"/>
    <col min="16" max="16" width="10.00390625" style="6" bestFit="1" customWidth="1"/>
    <col min="17" max="17" width="15.8515625" style="6" bestFit="1" customWidth="1"/>
    <col min="18" max="18" width="21.8515625" style="6" bestFit="1" customWidth="1"/>
    <col min="19" max="19" width="12.00390625" style="6" bestFit="1" customWidth="1"/>
    <col min="20" max="20" width="17.8515625" style="14" bestFit="1" customWidth="1"/>
    <col min="21" max="22" width="18.57421875" style="0" bestFit="1" customWidth="1"/>
    <col min="23" max="23" width="16.421875" style="0" bestFit="1" customWidth="1"/>
    <col min="24" max="24" width="22.7109375" style="0" bestFit="1" customWidth="1"/>
    <col min="26" max="26" width="18.421875" style="0" bestFit="1" customWidth="1"/>
    <col min="27" max="27" width="18.8515625" style="5" bestFit="1" customWidth="1"/>
    <col min="28" max="28" width="28.00390625" style="5" bestFit="1" customWidth="1"/>
  </cols>
  <sheetData>
    <row r="1" spans="1:20" ht="12.75">
      <c r="A1" s="1" t="s">
        <v>14</v>
      </c>
      <c r="B1"/>
      <c r="D1"/>
      <c r="F1"/>
      <c r="G1"/>
      <c r="H1"/>
      <c r="I1"/>
      <c r="J1"/>
      <c r="K1"/>
      <c r="L1"/>
      <c r="M1"/>
      <c r="N1" s="8"/>
      <c r="O1" s="3"/>
      <c r="P1" s="3"/>
      <c r="Q1" s="3"/>
      <c r="R1" s="3"/>
      <c r="S1" s="3"/>
      <c r="T1" s="5"/>
    </row>
    <row r="2" spans="2:28" ht="12.75">
      <c r="B2" s="20" t="s">
        <v>25</v>
      </c>
      <c r="C2" s="20"/>
      <c r="D2" s="20"/>
      <c r="E2" s="20"/>
      <c r="F2" s="20"/>
      <c r="G2" s="20"/>
      <c r="H2" s="20"/>
      <c r="I2" s="21" t="s">
        <v>26</v>
      </c>
      <c r="J2" s="21"/>
      <c r="K2" s="21"/>
      <c r="L2" s="21"/>
      <c r="M2" s="21"/>
      <c r="N2" s="22" t="s">
        <v>34</v>
      </c>
      <c r="O2" s="22"/>
      <c r="P2" s="22"/>
      <c r="Q2" s="22"/>
      <c r="R2" s="22"/>
      <c r="S2" s="22"/>
      <c r="T2" s="22"/>
      <c r="U2" s="21" t="s">
        <v>33</v>
      </c>
      <c r="V2" s="21"/>
      <c r="W2" s="21"/>
      <c r="X2" s="21"/>
      <c r="Y2" s="21"/>
      <c r="Z2" s="21"/>
      <c r="AA2" s="21"/>
      <c r="AB2" s="16" t="s">
        <v>36</v>
      </c>
    </row>
    <row r="3" spans="1:28" s="1" customFormat="1" ht="12.75">
      <c r="A3" s="1" t="s">
        <v>0</v>
      </c>
      <c r="B3" s="1" t="s">
        <v>1</v>
      </c>
      <c r="C3" s="1" t="s">
        <v>2</v>
      </c>
      <c r="D3" s="1" t="s">
        <v>3</v>
      </c>
      <c r="E3" s="10" t="s">
        <v>4</v>
      </c>
      <c r="F3" s="1" t="s">
        <v>5</v>
      </c>
      <c r="G3" s="1" t="s">
        <v>15</v>
      </c>
      <c r="H3" s="1" t="s">
        <v>16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24</v>
      </c>
      <c r="N3" s="10" t="s">
        <v>6</v>
      </c>
      <c r="O3" s="2" t="s">
        <v>8</v>
      </c>
      <c r="P3" s="2" t="s">
        <v>9</v>
      </c>
      <c r="Q3" s="2" t="s">
        <v>10</v>
      </c>
      <c r="R3" s="2" t="s">
        <v>17</v>
      </c>
      <c r="S3" s="2" t="s">
        <v>12</v>
      </c>
      <c r="T3" s="12" t="s">
        <v>18</v>
      </c>
      <c r="U3" s="1" t="s">
        <v>23</v>
      </c>
      <c r="V3" s="1" t="s">
        <v>27</v>
      </c>
      <c r="W3" s="1" t="s">
        <v>28</v>
      </c>
      <c r="X3" s="1" t="s">
        <v>29</v>
      </c>
      <c r="Y3" s="1" t="s">
        <v>30</v>
      </c>
      <c r="Z3" s="1" t="s">
        <v>31</v>
      </c>
      <c r="AA3" s="12" t="s">
        <v>32</v>
      </c>
      <c r="AB3" s="12" t="s">
        <v>35</v>
      </c>
    </row>
    <row r="4" spans="1:28" ht="12.75">
      <c r="A4" t="s">
        <v>7</v>
      </c>
      <c r="B4" s="5">
        <v>10000</v>
      </c>
      <c r="C4">
        <v>15</v>
      </c>
      <c r="D4" s="3">
        <v>30</v>
      </c>
      <c r="E4" s="8">
        <v>10</v>
      </c>
      <c r="F4" s="3">
        <v>60</v>
      </c>
      <c r="G4" s="8">
        <v>1</v>
      </c>
      <c r="H4" s="8">
        <v>100</v>
      </c>
      <c r="I4" s="8">
        <v>1</v>
      </c>
      <c r="J4" s="8">
        <v>4</v>
      </c>
      <c r="K4" s="8">
        <v>0</v>
      </c>
      <c r="L4" s="8">
        <v>0</v>
      </c>
      <c r="M4" s="8">
        <v>0</v>
      </c>
      <c r="N4" s="7">
        <f>2+((C4+IF(G4=1,1,0)+7)/8)</f>
        <v>4.875</v>
      </c>
      <c r="O4" s="4">
        <f>IF(E4=0,0,(2+(IF(G4=1,E4+1,E4)*2)+F4+IF(G4=1,4,0)))</f>
        <v>88</v>
      </c>
      <c r="P4" s="4">
        <f>D4+O4+N4+4</f>
        <v>126.875</v>
      </c>
      <c r="Q4" s="7">
        <f>ROUNDDOWN(8096/(P4+2),0)</f>
        <v>62</v>
      </c>
      <c r="R4" s="7">
        <f>8096*((100-H4)/100)/(P4+2)</f>
        <v>0</v>
      </c>
      <c r="S4" s="7">
        <f>ROUNDUP(B4/(Q4-R4),0)</f>
        <v>162</v>
      </c>
      <c r="T4" s="13">
        <f>8192*S4</f>
        <v>1327104</v>
      </c>
      <c r="U4" s="15">
        <f>IF(M4=0,0,FLOOR(2+((M4+7)/8),1))</f>
        <v>0</v>
      </c>
      <c r="V4" s="15">
        <f>IF(K4=0,0,2+(IF(G4=1,K4+1,K4)*2)+L4+IF(G4=1,4,0))</f>
        <v>0</v>
      </c>
      <c r="W4" s="7">
        <f>J4+V4+U4+1+6</f>
        <v>11</v>
      </c>
      <c r="X4" s="15">
        <f>FLOOR(8096/(W4+2),1)</f>
        <v>622</v>
      </c>
      <c r="Y4" s="15">
        <f>ROUNDUP(1+LOG(ROUNDUP(B4/X4,0),X4),0)</f>
        <v>2</v>
      </c>
      <c r="Z4" s="15">
        <f>ROUNDUP(B4/(POWER(X4,1)),0)+IF(Y4&gt;1,ROUNDUP(B4/(POWER(X4,2)),0),0)+IF(Y4&gt;2,ROUNDUP(B4/(POWER(X4,3)),0),0)+IF(Y4&gt;3,ROUNDUP(B4/(POWER(X4,4)),0),4)</f>
        <v>22</v>
      </c>
      <c r="AA4" s="13">
        <f>8192*Z4</f>
        <v>180224</v>
      </c>
      <c r="AB4" s="19">
        <f>T4+AA4</f>
        <v>1507328</v>
      </c>
    </row>
    <row r="5" spans="2:28" ht="12.75">
      <c r="B5" s="5">
        <v>1</v>
      </c>
      <c r="G5" s="8">
        <v>1</v>
      </c>
      <c r="H5" s="8">
        <v>100</v>
      </c>
      <c r="N5" s="7">
        <f aca="true" t="shared" si="0" ref="N5:N50">2+((C5+IF(G5=1,1,0)+7)/8)</f>
        <v>3</v>
      </c>
      <c r="O5" s="4">
        <f aca="true" t="shared" si="1" ref="O5:O50">IF(E5=0,0,(2+(E5*2)+F5))</f>
        <v>0</v>
      </c>
      <c r="P5" s="4">
        <f aca="true" t="shared" si="2" ref="P5:P50">D5+O5+N5+4</f>
        <v>7</v>
      </c>
      <c r="Q5" s="7">
        <f aca="true" t="shared" si="3" ref="Q5:Q50">ROUNDDOWN(8096/(P5+2),0)</f>
        <v>899</v>
      </c>
      <c r="R5" s="7">
        <f aca="true" t="shared" si="4" ref="R5:R50">8096*((100-H5)/100)/(P5+2)</f>
        <v>0</v>
      </c>
      <c r="S5" s="7">
        <f aca="true" t="shared" si="5" ref="S5:S50">ROUNDUP(B5/(Q5-R5),0)</f>
        <v>1</v>
      </c>
      <c r="T5" s="13">
        <f aca="true" t="shared" si="6" ref="T5:T50">8192*S5</f>
        <v>8192</v>
      </c>
      <c r="U5" s="15">
        <f aca="true" t="shared" si="7" ref="U5:U50">IF(M5=0,0,FLOOR(2+((M5+7)/8),1))</f>
        <v>0</v>
      </c>
      <c r="V5" s="15">
        <f aca="true" t="shared" si="8" ref="V5:V50">IF(K5=0,0,2+(IF(G5=1,K5+1,K5)*2)+L5+IF(G5=1,4,0))</f>
        <v>0</v>
      </c>
      <c r="W5" s="7">
        <f aca="true" t="shared" si="9" ref="W5:W50">J5+V5+U5+1+6</f>
        <v>7</v>
      </c>
      <c r="X5" s="15">
        <f aca="true" t="shared" si="10" ref="X5:X50">FLOOR(8096/(W5+2),1)</f>
        <v>899</v>
      </c>
      <c r="Y5" s="15">
        <f aca="true" t="shared" si="11" ref="Y5:Y50">ROUNDUP(1+LOG(ROUNDUP(B5/X5,0),X5),0)</f>
        <v>1</v>
      </c>
      <c r="Z5" s="15">
        <f aca="true" t="shared" si="12" ref="Z5:Z50">ROUNDUP(B5/(POWER(X5,1)),0)+IF(Y5&gt;1,ROUNDUP(B5/(POWER(X5,2)),0),0)+IF(Y5&gt;2,ROUNDUP(B5/(POWER(X5,3)),0),0)+IF(Y5&gt;3,ROUNDUP(B5/(POWER(X5,4)),0),4)</f>
        <v>5</v>
      </c>
      <c r="AA5" s="13">
        <f aca="true" t="shared" si="13" ref="AA5:AA50">8192*Z5</f>
        <v>40960</v>
      </c>
      <c r="AB5" s="19">
        <f aca="true" t="shared" si="14" ref="AB5:AB50">T5+AA5</f>
        <v>49152</v>
      </c>
    </row>
    <row r="6" spans="2:28" ht="12.75">
      <c r="B6" s="5">
        <v>1</v>
      </c>
      <c r="G6" s="8">
        <v>1</v>
      </c>
      <c r="H6" s="8">
        <v>100</v>
      </c>
      <c r="N6" s="7">
        <f t="shared" si="0"/>
        <v>3</v>
      </c>
      <c r="O6" s="4">
        <f t="shared" si="1"/>
        <v>0</v>
      </c>
      <c r="P6" s="4">
        <f t="shared" si="2"/>
        <v>7</v>
      </c>
      <c r="Q6" s="7">
        <f t="shared" si="3"/>
        <v>899</v>
      </c>
      <c r="R6" s="7">
        <f t="shared" si="4"/>
        <v>0</v>
      </c>
      <c r="S6" s="7">
        <f t="shared" si="5"/>
        <v>1</v>
      </c>
      <c r="T6" s="13">
        <f t="shared" si="6"/>
        <v>8192</v>
      </c>
      <c r="U6" s="15">
        <f t="shared" si="7"/>
        <v>0</v>
      </c>
      <c r="V6" s="15">
        <f t="shared" si="8"/>
        <v>0</v>
      </c>
      <c r="W6" s="7">
        <f t="shared" si="9"/>
        <v>7</v>
      </c>
      <c r="X6" s="15">
        <f t="shared" si="10"/>
        <v>899</v>
      </c>
      <c r="Y6" s="15">
        <f t="shared" si="11"/>
        <v>1</v>
      </c>
      <c r="Z6" s="15">
        <f t="shared" si="12"/>
        <v>5</v>
      </c>
      <c r="AA6" s="13">
        <f t="shared" si="13"/>
        <v>40960</v>
      </c>
      <c r="AB6" s="19">
        <f t="shared" si="14"/>
        <v>49152</v>
      </c>
    </row>
    <row r="7" spans="2:28" ht="12.75">
      <c r="B7" s="5">
        <v>1</v>
      </c>
      <c r="G7" s="8">
        <v>1</v>
      </c>
      <c r="H7" s="8">
        <v>100</v>
      </c>
      <c r="N7" s="7">
        <f t="shared" si="0"/>
        <v>3</v>
      </c>
      <c r="O7" s="4">
        <f t="shared" si="1"/>
        <v>0</v>
      </c>
      <c r="P7" s="4">
        <f t="shared" si="2"/>
        <v>7</v>
      </c>
      <c r="Q7" s="7">
        <f t="shared" si="3"/>
        <v>899</v>
      </c>
      <c r="R7" s="7">
        <f t="shared" si="4"/>
        <v>0</v>
      </c>
      <c r="S7" s="7">
        <f t="shared" si="5"/>
        <v>1</v>
      </c>
      <c r="T7" s="13">
        <f t="shared" si="6"/>
        <v>8192</v>
      </c>
      <c r="U7" s="15">
        <f t="shared" si="7"/>
        <v>0</v>
      </c>
      <c r="V7" s="15">
        <f t="shared" si="8"/>
        <v>0</v>
      </c>
      <c r="W7" s="7">
        <f t="shared" si="9"/>
        <v>7</v>
      </c>
      <c r="X7" s="15">
        <f t="shared" si="10"/>
        <v>899</v>
      </c>
      <c r="Y7" s="15">
        <f t="shared" si="11"/>
        <v>1</v>
      </c>
      <c r="Z7" s="15">
        <f t="shared" si="12"/>
        <v>5</v>
      </c>
      <c r="AA7" s="13">
        <f t="shared" si="13"/>
        <v>40960</v>
      </c>
      <c r="AB7" s="19">
        <f t="shared" si="14"/>
        <v>49152</v>
      </c>
    </row>
    <row r="8" spans="2:28" ht="12.75">
      <c r="B8" s="5">
        <v>1</v>
      </c>
      <c r="G8" s="8">
        <v>1</v>
      </c>
      <c r="H8" s="8">
        <v>100</v>
      </c>
      <c r="N8" s="7">
        <f t="shared" si="0"/>
        <v>3</v>
      </c>
      <c r="O8" s="4">
        <f t="shared" si="1"/>
        <v>0</v>
      </c>
      <c r="P8" s="4">
        <f t="shared" si="2"/>
        <v>7</v>
      </c>
      <c r="Q8" s="7">
        <f t="shared" si="3"/>
        <v>899</v>
      </c>
      <c r="R8" s="7">
        <f t="shared" si="4"/>
        <v>0</v>
      </c>
      <c r="S8" s="7">
        <f t="shared" si="5"/>
        <v>1</v>
      </c>
      <c r="T8" s="13">
        <f t="shared" si="6"/>
        <v>8192</v>
      </c>
      <c r="U8" s="15">
        <f t="shared" si="7"/>
        <v>0</v>
      </c>
      <c r="V8" s="15">
        <f t="shared" si="8"/>
        <v>0</v>
      </c>
      <c r="W8" s="7">
        <f t="shared" si="9"/>
        <v>7</v>
      </c>
      <c r="X8" s="15">
        <f t="shared" si="10"/>
        <v>899</v>
      </c>
      <c r="Y8" s="15">
        <f t="shared" si="11"/>
        <v>1</v>
      </c>
      <c r="Z8" s="15">
        <f t="shared" si="12"/>
        <v>5</v>
      </c>
      <c r="AA8" s="13">
        <f t="shared" si="13"/>
        <v>40960</v>
      </c>
      <c r="AB8" s="19">
        <f t="shared" si="14"/>
        <v>49152</v>
      </c>
    </row>
    <row r="9" spans="2:28" ht="12.75">
      <c r="B9" s="5">
        <v>1</v>
      </c>
      <c r="G9" s="8">
        <v>1</v>
      </c>
      <c r="H9" s="8">
        <v>100</v>
      </c>
      <c r="N9" s="7">
        <f t="shared" si="0"/>
        <v>3</v>
      </c>
      <c r="O9" s="4">
        <f t="shared" si="1"/>
        <v>0</v>
      </c>
      <c r="P9" s="4">
        <f t="shared" si="2"/>
        <v>7</v>
      </c>
      <c r="Q9" s="7">
        <f t="shared" si="3"/>
        <v>899</v>
      </c>
      <c r="R9" s="7">
        <f t="shared" si="4"/>
        <v>0</v>
      </c>
      <c r="S9" s="7">
        <f t="shared" si="5"/>
        <v>1</v>
      </c>
      <c r="T9" s="13">
        <f t="shared" si="6"/>
        <v>8192</v>
      </c>
      <c r="U9" s="15">
        <f t="shared" si="7"/>
        <v>0</v>
      </c>
      <c r="V9" s="15">
        <f t="shared" si="8"/>
        <v>0</v>
      </c>
      <c r="W9" s="7">
        <f t="shared" si="9"/>
        <v>7</v>
      </c>
      <c r="X9" s="15">
        <f t="shared" si="10"/>
        <v>899</v>
      </c>
      <c r="Y9" s="15">
        <f t="shared" si="11"/>
        <v>1</v>
      </c>
      <c r="Z9" s="15">
        <f t="shared" si="12"/>
        <v>5</v>
      </c>
      <c r="AA9" s="13">
        <f t="shared" si="13"/>
        <v>40960</v>
      </c>
      <c r="AB9" s="19">
        <f t="shared" si="14"/>
        <v>49152</v>
      </c>
    </row>
    <row r="10" spans="2:28" ht="12.75">
      <c r="B10" s="5">
        <v>1</v>
      </c>
      <c r="G10" s="8">
        <v>1</v>
      </c>
      <c r="H10" s="8">
        <v>100</v>
      </c>
      <c r="N10" s="7">
        <f t="shared" si="0"/>
        <v>3</v>
      </c>
      <c r="O10" s="4">
        <f t="shared" si="1"/>
        <v>0</v>
      </c>
      <c r="P10" s="4">
        <f t="shared" si="2"/>
        <v>7</v>
      </c>
      <c r="Q10" s="7">
        <f t="shared" si="3"/>
        <v>899</v>
      </c>
      <c r="R10" s="7">
        <f t="shared" si="4"/>
        <v>0</v>
      </c>
      <c r="S10" s="7">
        <f t="shared" si="5"/>
        <v>1</v>
      </c>
      <c r="T10" s="13">
        <f t="shared" si="6"/>
        <v>8192</v>
      </c>
      <c r="U10" s="15">
        <f t="shared" si="7"/>
        <v>0</v>
      </c>
      <c r="V10" s="15">
        <f t="shared" si="8"/>
        <v>0</v>
      </c>
      <c r="W10" s="7">
        <f t="shared" si="9"/>
        <v>7</v>
      </c>
      <c r="X10" s="15">
        <f t="shared" si="10"/>
        <v>899</v>
      </c>
      <c r="Y10" s="15">
        <f t="shared" si="11"/>
        <v>1</v>
      </c>
      <c r="Z10" s="15">
        <f t="shared" si="12"/>
        <v>5</v>
      </c>
      <c r="AA10" s="13">
        <f t="shared" si="13"/>
        <v>40960</v>
      </c>
      <c r="AB10" s="19">
        <f t="shared" si="14"/>
        <v>49152</v>
      </c>
    </row>
    <row r="11" spans="2:28" ht="12.75">
      <c r="B11" s="5">
        <v>1</v>
      </c>
      <c r="G11" s="8">
        <v>1</v>
      </c>
      <c r="H11" s="8">
        <v>100</v>
      </c>
      <c r="N11" s="7">
        <f t="shared" si="0"/>
        <v>3</v>
      </c>
      <c r="O11" s="4">
        <f t="shared" si="1"/>
        <v>0</v>
      </c>
      <c r="P11" s="4">
        <f t="shared" si="2"/>
        <v>7</v>
      </c>
      <c r="Q11" s="7">
        <f t="shared" si="3"/>
        <v>899</v>
      </c>
      <c r="R11" s="7">
        <f t="shared" si="4"/>
        <v>0</v>
      </c>
      <c r="S11" s="7">
        <f t="shared" si="5"/>
        <v>1</v>
      </c>
      <c r="T11" s="13">
        <f t="shared" si="6"/>
        <v>8192</v>
      </c>
      <c r="U11" s="15">
        <f t="shared" si="7"/>
        <v>0</v>
      </c>
      <c r="V11" s="15">
        <f t="shared" si="8"/>
        <v>0</v>
      </c>
      <c r="W11" s="7">
        <f t="shared" si="9"/>
        <v>7</v>
      </c>
      <c r="X11" s="15">
        <f t="shared" si="10"/>
        <v>899</v>
      </c>
      <c r="Y11" s="15">
        <f t="shared" si="11"/>
        <v>1</v>
      </c>
      <c r="Z11" s="15">
        <f t="shared" si="12"/>
        <v>5</v>
      </c>
      <c r="AA11" s="13">
        <f t="shared" si="13"/>
        <v>40960</v>
      </c>
      <c r="AB11" s="19">
        <f t="shared" si="14"/>
        <v>49152</v>
      </c>
    </row>
    <row r="12" spans="2:28" ht="12.75">
      <c r="B12" s="5">
        <v>1</v>
      </c>
      <c r="G12" s="8">
        <v>1</v>
      </c>
      <c r="H12" s="8">
        <v>100</v>
      </c>
      <c r="N12" s="7">
        <f t="shared" si="0"/>
        <v>3</v>
      </c>
      <c r="O12" s="4">
        <f t="shared" si="1"/>
        <v>0</v>
      </c>
      <c r="P12" s="4">
        <f t="shared" si="2"/>
        <v>7</v>
      </c>
      <c r="Q12" s="7">
        <f t="shared" si="3"/>
        <v>899</v>
      </c>
      <c r="R12" s="7">
        <f t="shared" si="4"/>
        <v>0</v>
      </c>
      <c r="S12" s="7">
        <f t="shared" si="5"/>
        <v>1</v>
      </c>
      <c r="T12" s="13">
        <f t="shared" si="6"/>
        <v>8192</v>
      </c>
      <c r="U12" s="15">
        <f t="shared" si="7"/>
        <v>0</v>
      </c>
      <c r="V12" s="15">
        <f t="shared" si="8"/>
        <v>0</v>
      </c>
      <c r="W12" s="7">
        <f t="shared" si="9"/>
        <v>7</v>
      </c>
      <c r="X12" s="15">
        <f t="shared" si="10"/>
        <v>899</v>
      </c>
      <c r="Y12" s="15">
        <f t="shared" si="11"/>
        <v>1</v>
      </c>
      <c r="Z12" s="15">
        <f t="shared" si="12"/>
        <v>5</v>
      </c>
      <c r="AA12" s="13">
        <f t="shared" si="13"/>
        <v>40960</v>
      </c>
      <c r="AB12" s="19">
        <f t="shared" si="14"/>
        <v>49152</v>
      </c>
    </row>
    <row r="13" spans="2:28" ht="12.75">
      <c r="B13" s="5">
        <v>1</v>
      </c>
      <c r="G13" s="8">
        <v>1</v>
      </c>
      <c r="H13" s="8">
        <v>100</v>
      </c>
      <c r="N13" s="7">
        <f t="shared" si="0"/>
        <v>3</v>
      </c>
      <c r="O13" s="4">
        <f t="shared" si="1"/>
        <v>0</v>
      </c>
      <c r="P13" s="4">
        <f t="shared" si="2"/>
        <v>7</v>
      </c>
      <c r="Q13" s="7">
        <f t="shared" si="3"/>
        <v>899</v>
      </c>
      <c r="R13" s="7">
        <f t="shared" si="4"/>
        <v>0</v>
      </c>
      <c r="S13" s="7">
        <f t="shared" si="5"/>
        <v>1</v>
      </c>
      <c r="T13" s="13">
        <f t="shared" si="6"/>
        <v>8192</v>
      </c>
      <c r="U13" s="15">
        <f t="shared" si="7"/>
        <v>0</v>
      </c>
      <c r="V13" s="15">
        <f t="shared" si="8"/>
        <v>0</v>
      </c>
      <c r="W13" s="7">
        <f t="shared" si="9"/>
        <v>7</v>
      </c>
      <c r="X13" s="15">
        <f t="shared" si="10"/>
        <v>899</v>
      </c>
      <c r="Y13" s="15">
        <f t="shared" si="11"/>
        <v>1</v>
      </c>
      <c r="Z13" s="15">
        <f t="shared" si="12"/>
        <v>5</v>
      </c>
      <c r="AA13" s="13">
        <f t="shared" si="13"/>
        <v>40960</v>
      </c>
      <c r="AB13" s="19">
        <f t="shared" si="14"/>
        <v>49152</v>
      </c>
    </row>
    <row r="14" spans="2:28" ht="12.75">
      <c r="B14" s="5">
        <v>1</v>
      </c>
      <c r="G14" s="8">
        <v>1</v>
      </c>
      <c r="H14" s="8">
        <v>100</v>
      </c>
      <c r="N14" s="7">
        <f t="shared" si="0"/>
        <v>3</v>
      </c>
      <c r="O14" s="4">
        <f t="shared" si="1"/>
        <v>0</v>
      </c>
      <c r="P14" s="4">
        <f t="shared" si="2"/>
        <v>7</v>
      </c>
      <c r="Q14" s="7">
        <f t="shared" si="3"/>
        <v>899</v>
      </c>
      <c r="R14" s="7">
        <f t="shared" si="4"/>
        <v>0</v>
      </c>
      <c r="S14" s="7">
        <f t="shared" si="5"/>
        <v>1</v>
      </c>
      <c r="T14" s="13">
        <f t="shared" si="6"/>
        <v>8192</v>
      </c>
      <c r="U14" s="15">
        <f t="shared" si="7"/>
        <v>0</v>
      </c>
      <c r="V14" s="15">
        <f t="shared" si="8"/>
        <v>0</v>
      </c>
      <c r="W14" s="7">
        <f t="shared" si="9"/>
        <v>7</v>
      </c>
      <c r="X14" s="15">
        <f t="shared" si="10"/>
        <v>899</v>
      </c>
      <c r="Y14" s="15">
        <f t="shared" si="11"/>
        <v>1</v>
      </c>
      <c r="Z14" s="15">
        <f t="shared" si="12"/>
        <v>5</v>
      </c>
      <c r="AA14" s="13">
        <f t="shared" si="13"/>
        <v>40960</v>
      </c>
      <c r="AB14" s="19">
        <f t="shared" si="14"/>
        <v>49152</v>
      </c>
    </row>
    <row r="15" spans="2:28" ht="12.75">
      <c r="B15" s="5">
        <v>1</v>
      </c>
      <c r="G15" s="8">
        <v>1</v>
      </c>
      <c r="H15" s="8">
        <v>100</v>
      </c>
      <c r="N15" s="7">
        <f t="shared" si="0"/>
        <v>3</v>
      </c>
      <c r="O15" s="4">
        <f t="shared" si="1"/>
        <v>0</v>
      </c>
      <c r="P15" s="4">
        <f t="shared" si="2"/>
        <v>7</v>
      </c>
      <c r="Q15" s="7">
        <f t="shared" si="3"/>
        <v>899</v>
      </c>
      <c r="R15" s="7">
        <f t="shared" si="4"/>
        <v>0</v>
      </c>
      <c r="S15" s="7">
        <f t="shared" si="5"/>
        <v>1</v>
      </c>
      <c r="T15" s="13">
        <f t="shared" si="6"/>
        <v>8192</v>
      </c>
      <c r="U15" s="15">
        <f t="shared" si="7"/>
        <v>0</v>
      </c>
      <c r="V15" s="15">
        <f t="shared" si="8"/>
        <v>0</v>
      </c>
      <c r="W15" s="7">
        <f t="shared" si="9"/>
        <v>7</v>
      </c>
      <c r="X15" s="15">
        <f t="shared" si="10"/>
        <v>899</v>
      </c>
      <c r="Y15" s="15">
        <f t="shared" si="11"/>
        <v>1</v>
      </c>
      <c r="Z15" s="15">
        <f t="shared" si="12"/>
        <v>5</v>
      </c>
      <c r="AA15" s="13">
        <f t="shared" si="13"/>
        <v>40960</v>
      </c>
      <c r="AB15" s="19">
        <f t="shared" si="14"/>
        <v>49152</v>
      </c>
    </row>
    <row r="16" spans="2:28" ht="12.75">
      <c r="B16" s="5">
        <v>1</v>
      </c>
      <c r="G16" s="8">
        <v>1</v>
      </c>
      <c r="H16" s="8">
        <v>100</v>
      </c>
      <c r="N16" s="7">
        <f t="shared" si="0"/>
        <v>3</v>
      </c>
      <c r="O16" s="4">
        <f t="shared" si="1"/>
        <v>0</v>
      </c>
      <c r="P16" s="4">
        <f t="shared" si="2"/>
        <v>7</v>
      </c>
      <c r="Q16" s="7">
        <f t="shared" si="3"/>
        <v>899</v>
      </c>
      <c r="R16" s="7">
        <f t="shared" si="4"/>
        <v>0</v>
      </c>
      <c r="S16" s="7">
        <f t="shared" si="5"/>
        <v>1</v>
      </c>
      <c r="T16" s="13">
        <f t="shared" si="6"/>
        <v>8192</v>
      </c>
      <c r="U16" s="15">
        <f t="shared" si="7"/>
        <v>0</v>
      </c>
      <c r="V16" s="15">
        <f t="shared" si="8"/>
        <v>0</v>
      </c>
      <c r="W16" s="7">
        <f t="shared" si="9"/>
        <v>7</v>
      </c>
      <c r="X16" s="15">
        <f t="shared" si="10"/>
        <v>899</v>
      </c>
      <c r="Y16" s="15">
        <f t="shared" si="11"/>
        <v>1</v>
      </c>
      <c r="Z16" s="15">
        <f t="shared" si="12"/>
        <v>5</v>
      </c>
      <c r="AA16" s="13">
        <f t="shared" si="13"/>
        <v>40960</v>
      </c>
      <c r="AB16" s="19">
        <f t="shared" si="14"/>
        <v>49152</v>
      </c>
    </row>
    <row r="17" spans="2:28" ht="12.75">
      <c r="B17" s="5">
        <v>1</v>
      </c>
      <c r="G17" s="8">
        <v>1</v>
      </c>
      <c r="H17" s="8">
        <v>100</v>
      </c>
      <c r="N17" s="7">
        <f t="shared" si="0"/>
        <v>3</v>
      </c>
      <c r="O17" s="4">
        <f t="shared" si="1"/>
        <v>0</v>
      </c>
      <c r="P17" s="4">
        <f t="shared" si="2"/>
        <v>7</v>
      </c>
      <c r="Q17" s="7">
        <f t="shared" si="3"/>
        <v>899</v>
      </c>
      <c r="R17" s="7">
        <f t="shared" si="4"/>
        <v>0</v>
      </c>
      <c r="S17" s="7">
        <f t="shared" si="5"/>
        <v>1</v>
      </c>
      <c r="T17" s="13">
        <f t="shared" si="6"/>
        <v>8192</v>
      </c>
      <c r="U17" s="15">
        <f t="shared" si="7"/>
        <v>0</v>
      </c>
      <c r="V17" s="15">
        <f t="shared" si="8"/>
        <v>0</v>
      </c>
      <c r="W17" s="7">
        <f t="shared" si="9"/>
        <v>7</v>
      </c>
      <c r="X17" s="15">
        <f t="shared" si="10"/>
        <v>899</v>
      </c>
      <c r="Y17" s="15">
        <f t="shared" si="11"/>
        <v>1</v>
      </c>
      <c r="Z17" s="15">
        <f t="shared" si="12"/>
        <v>5</v>
      </c>
      <c r="AA17" s="13">
        <f t="shared" si="13"/>
        <v>40960</v>
      </c>
      <c r="AB17" s="19">
        <f t="shared" si="14"/>
        <v>49152</v>
      </c>
    </row>
    <row r="18" spans="2:28" ht="12.75">
      <c r="B18" s="5">
        <v>1</v>
      </c>
      <c r="G18" s="8">
        <v>1</v>
      </c>
      <c r="H18" s="8">
        <v>100</v>
      </c>
      <c r="N18" s="7">
        <f t="shared" si="0"/>
        <v>3</v>
      </c>
      <c r="O18" s="4">
        <f t="shared" si="1"/>
        <v>0</v>
      </c>
      <c r="P18" s="4">
        <f t="shared" si="2"/>
        <v>7</v>
      </c>
      <c r="Q18" s="7">
        <f t="shared" si="3"/>
        <v>899</v>
      </c>
      <c r="R18" s="7">
        <f t="shared" si="4"/>
        <v>0</v>
      </c>
      <c r="S18" s="7">
        <f t="shared" si="5"/>
        <v>1</v>
      </c>
      <c r="T18" s="13">
        <f t="shared" si="6"/>
        <v>8192</v>
      </c>
      <c r="U18" s="15">
        <f t="shared" si="7"/>
        <v>0</v>
      </c>
      <c r="V18" s="15">
        <f t="shared" si="8"/>
        <v>0</v>
      </c>
      <c r="W18" s="7">
        <f t="shared" si="9"/>
        <v>7</v>
      </c>
      <c r="X18" s="15">
        <f t="shared" si="10"/>
        <v>899</v>
      </c>
      <c r="Y18" s="15">
        <f t="shared" si="11"/>
        <v>1</v>
      </c>
      <c r="Z18" s="15">
        <f t="shared" si="12"/>
        <v>5</v>
      </c>
      <c r="AA18" s="13">
        <f t="shared" si="13"/>
        <v>40960</v>
      </c>
      <c r="AB18" s="19">
        <f t="shared" si="14"/>
        <v>49152</v>
      </c>
    </row>
    <row r="19" spans="2:28" ht="12.75">
      <c r="B19" s="5">
        <v>1</v>
      </c>
      <c r="G19" s="8">
        <v>1</v>
      </c>
      <c r="H19" s="8">
        <v>100</v>
      </c>
      <c r="N19" s="7">
        <f t="shared" si="0"/>
        <v>3</v>
      </c>
      <c r="O19" s="4">
        <f t="shared" si="1"/>
        <v>0</v>
      </c>
      <c r="P19" s="4">
        <f t="shared" si="2"/>
        <v>7</v>
      </c>
      <c r="Q19" s="7">
        <f t="shared" si="3"/>
        <v>899</v>
      </c>
      <c r="R19" s="7">
        <f t="shared" si="4"/>
        <v>0</v>
      </c>
      <c r="S19" s="7">
        <f t="shared" si="5"/>
        <v>1</v>
      </c>
      <c r="T19" s="13">
        <f t="shared" si="6"/>
        <v>8192</v>
      </c>
      <c r="U19" s="15">
        <f t="shared" si="7"/>
        <v>0</v>
      </c>
      <c r="V19" s="15">
        <f t="shared" si="8"/>
        <v>0</v>
      </c>
      <c r="W19" s="7">
        <f t="shared" si="9"/>
        <v>7</v>
      </c>
      <c r="X19" s="15">
        <f t="shared" si="10"/>
        <v>899</v>
      </c>
      <c r="Y19" s="15">
        <f t="shared" si="11"/>
        <v>1</v>
      </c>
      <c r="Z19" s="15">
        <f t="shared" si="12"/>
        <v>5</v>
      </c>
      <c r="AA19" s="13">
        <f t="shared" si="13"/>
        <v>40960</v>
      </c>
      <c r="AB19" s="19">
        <f t="shared" si="14"/>
        <v>49152</v>
      </c>
    </row>
    <row r="20" spans="2:28" ht="12.75">
      <c r="B20" s="5">
        <v>1</v>
      </c>
      <c r="G20" s="8">
        <v>1</v>
      </c>
      <c r="H20" s="8">
        <v>100</v>
      </c>
      <c r="N20" s="7">
        <f t="shared" si="0"/>
        <v>3</v>
      </c>
      <c r="O20" s="4">
        <f t="shared" si="1"/>
        <v>0</v>
      </c>
      <c r="P20" s="4">
        <f t="shared" si="2"/>
        <v>7</v>
      </c>
      <c r="Q20" s="7">
        <f t="shared" si="3"/>
        <v>899</v>
      </c>
      <c r="R20" s="7">
        <f t="shared" si="4"/>
        <v>0</v>
      </c>
      <c r="S20" s="7">
        <f t="shared" si="5"/>
        <v>1</v>
      </c>
      <c r="T20" s="13">
        <f t="shared" si="6"/>
        <v>8192</v>
      </c>
      <c r="U20" s="15">
        <f t="shared" si="7"/>
        <v>0</v>
      </c>
      <c r="V20" s="15">
        <f t="shared" si="8"/>
        <v>0</v>
      </c>
      <c r="W20" s="7">
        <f t="shared" si="9"/>
        <v>7</v>
      </c>
      <c r="X20" s="15">
        <f t="shared" si="10"/>
        <v>899</v>
      </c>
      <c r="Y20" s="15">
        <f t="shared" si="11"/>
        <v>1</v>
      </c>
      <c r="Z20" s="15">
        <f t="shared" si="12"/>
        <v>5</v>
      </c>
      <c r="AA20" s="13">
        <f t="shared" si="13"/>
        <v>40960</v>
      </c>
      <c r="AB20" s="19">
        <f t="shared" si="14"/>
        <v>49152</v>
      </c>
    </row>
    <row r="21" spans="2:28" ht="12.75">
      <c r="B21" s="5">
        <v>1</v>
      </c>
      <c r="G21" s="8">
        <v>1</v>
      </c>
      <c r="H21" s="8">
        <v>100</v>
      </c>
      <c r="N21" s="7">
        <f t="shared" si="0"/>
        <v>3</v>
      </c>
      <c r="O21" s="4">
        <f t="shared" si="1"/>
        <v>0</v>
      </c>
      <c r="P21" s="4">
        <f t="shared" si="2"/>
        <v>7</v>
      </c>
      <c r="Q21" s="7">
        <f t="shared" si="3"/>
        <v>899</v>
      </c>
      <c r="R21" s="7">
        <f t="shared" si="4"/>
        <v>0</v>
      </c>
      <c r="S21" s="7">
        <f t="shared" si="5"/>
        <v>1</v>
      </c>
      <c r="T21" s="13">
        <f t="shared" si="6"/>
        <v>8192</v>
      </c>
      <c r="U21" s="15">
        <f t="shared" si="7"/>
        <v>0</v>
      </c>
      <c r="V21" s="15">
        <f t="shared" si="8"/>
        <v>0</v>
      </c>
      <c r="W21" s="7">
        <f t="shared" si="9"/>
        <v>7</v>
      </c>
      <c r="X21" s="15">
        <f t="shared" si="10"/>
        <v>899</v>
      </c>
      <c r="Y21" s="15">
        <f t="shared" si="11"/>
        <v>1</v>
      </c>
      <c r="Z21" s="15">
        <f t="shared" si="12"/>
        <v>5</v>
      </c>
      <c r="AA21" s="13">
        <f t="shared" si="13"/>
        <v>40960</v>
      </c>
      <c r="AB21" s="19">
        <f t="shared" si="14"/>
        <v>49152</v>
      </c>
    </row>
    <row r="22" spans="2:28" ht="12.75">
      <c r="B22" s="5">
        <v>1</v>
      </c>
      <c r="G22" s="8">
        <v>1</v>
      </c>
      <c r="H22" s="8">
        <v>100</v>
      </c>
      <c r="N22" s="7">
        <f t="shared" si="0"/>
        <v>3</v>
      </c>
      <c r="O22" s="4">
        <f t="shared" si="1"/>
        <v>0</v>
      </c>
      <c r="P22" s="4">
        <f t="shared" si="2"/>
        <v>7</v>
      </c>
      <c r="Q22" s="7">
        <f t="shared" si="3"/>
        <v>899</v>
      </c>
      <c r="R22" s="7">
        <f t="shared" si="4"/>
        <v>0</v>
      </c>
      <c r="S22" s="7">
        <f t="shared" si="5"/>
        <v>1</v>
      </c>
      <c r="T22" s="13">
        <f t="shared" si="6"/>
        <v>8192</v>
      </c>
      <c r="U22" s="15">
        <f t="shared" si="7"/>
        <v>0</v>
      </c>
      <c r="V22" s="15">
        <f t="shared" si="8"/>
        <v>0</v>
      </c>
      <c r="W22" s="7">
        <f t="shared" si="9"/>
        <v>7</v>
      </c>
      <c r="X22" s="15">
        <f t="shared" si="10"/>
        <v>899</v>
      </c>
      <c r="Y22" s="15">
        <f t="shared" si="11"/>
        <v>1</v>
      </c>
      <c r="Z22" s="15">
        <f t="shared" si="12"/>
        <v>5</v>
      </c>
      <c r="AA22" s="13">
        <f t="shared" si="13"/>
        <v>40960</v>
      </c>
      <c r="AB22" s="19">
        <f t="shared" si="14"/>
        <v>49152</v>
      </c>
    </row>
    <row r="23" spans="2:28" ht="12.75">
      <c r="B23" s="5">
        <v>1</v>
      </c>
      <c r="G23" s="8">
        <v>1</v>
      </c>
      <c r="H23" s="8">
        <v>100</v>
      </c>
      <c r="N23" s="7">
        <f t="shared" si="0"/>
        <v>3</v>
      </c>
      <c r="O23" s="4">
        <f t="shared" si="1"/>
        <v>0</v>
      </c>
      <c r="P23" s="4">
        <f t="shared" si="2"/>
        <v>7</v>
      </c>
      <c r="Q23" s="7">
        <f t="shared" si="3"/>
        <v>899</v>
      </c>
      <c r="R23" s="7">
        <f t="shared" si="4"/>
        <v>0</v>
      </c>
      <c r="S23" s="7">
        <f t="shared" si="5"/>
        <v>1</v>
      </c>
      <c r="T23" s="13">
        <f t="shared" si="6"/>
        <v>8192</v>
      </c>
      <c r="U23" s="15">
        <f t="shared" si="7"/>
        <v>0</v>
      </c>
      <c r="V23" s="15">
        <f t="shared" si="8"/>
        <v>0</v>
      </c>
      <c r="W23" s="7">
        <f t="shared" si="9"/>
        <v>7</v>
      </c>
      <c r="X23" s="15">
        <f t="shared" si="10"/>
        <v>899</v>
      </c>
      <c r="Y23" s="15">
        <f t="shared" si="11"/>
        <v>1</v>
      </c>
      <c r="Z23" s="15">
        <f t="shared" si="12"/>
        <v>5</v>
      </c>
      <c r="AA23" s="13">
        <f t="shared" si="13"/>
        <v>40960</v>
      </c>
      <c r="AB23" s="19">
        <f t="shared" si="14"/>
        <v>49152</v>
      </c>
    </row>
    <row r="24" spans="2:28" ht="12.75">
      <c r="B24" s="5">
        <v>1</v>
      </c>
      <c r="G24" s="8">
        <v>1</v>
      </c>
      <c r="H24" s="8">
        <v>100</v>
      </c>
      <c r="N24" s="7">
        <f t="shared" si="0"/>
        <v>3</v>
      </c>
      <c r="O24" s="4">
        <f t="shared" si="1"/>
        <v>0</v>
      </c>
      <c r="P24" s="4">
        <f t="shared" si="2"/>
        <v>7</v>
      </c>
      <c r="Q24" s="7">
        <f t="shared" si="3"/>
        <v>899</v>
      </c>
      <c r="R24" s="7">
        <f t="shared" si="4"/>
        <v>0</v>
      </c>
      <c r="S24" s="7">
        <f t="shared" si="5"/>
        <v>1</v>
      </c>
      <c r="T24" s="13">
        <f t="shared" si="6"/>
        <v>8192</v>
      </c>
      <c r="U24" s="15">
        <f t="shared" si="7"/>
        <v>0</v>
      </c>
      <c r="V24" s="15">
        <f t="shared" si="8"/>
        <v>0</v>
      </c>
      <c r="W24" s="7">
        <f t="shared" si="9"/>
        <v>7</v>
      </c>
      <c r="X24" s="15">
        <f t="shared" si="10"/>
        <v>899</v>
      </c>
      <c r="Y24" s="15">
        <f t="shared" si="11"/>
        <v>1</v>
      </c>
      <c r="Z24" s="15">
        <f t="shared" si="12"/>
        <v>5</v>
      </c>
      <c r="AA24" s="13">
        <f t="shared" si="13"/>
        <v>40960</v>
      </c>
      <c r="AB24" s="19">
        <f t="shared" si="14"/>
        <v>49152</v>
      </c>
    </row>
    <row r="25" spans="2:28" ht="12.75">
      <c r="B25" s="5">
        <v>1</v>
      </c>
      <c r="G25" s="8">
        <v>1</v>
      </c>
      <c r="H25" s="8">
        <v>100</v>
      </c>
      <c r="N25" s="7">
        <f t="shared" si="0"/>
        <v>3</v>
      </c>
      <c r="O25" s="4">
        <f t="shared" si="1"/>
        <v>0</v>
      </c>
      <c r="P25" s="4">
        <f t="shared" si="2"/>
        <v>7</v>
      </c>
      <c r="Q25" s="7">
        <f t="shared" si="3"/>
        <v>899</v>
      </c>
      <c r="R25" s="7">
        <f t="shared" si="4"/>
        <v>0</v>
      </c>
      <c r="S25" s="7">
        <f t="shared" si="5"/>
        <v>1</v>
      </c>
      <c r="T25" s="13">
        <f t="shared" si="6"/>
        <v>8192</v>
      </c>
      <c r="U25" s="15">
        <f t="shared" si="7"/>
        <v>0</v>
      </c>
      <c r="V25" s="15">
        <f t="shared" si="8"/>
        <v>0</v>
      </c>
      <c r="W25" s="7">
        <f t="shared" si="9"/>
        <v>7</v>
      </c>
      <c r="X25" s="15">
        <f t="shared" si="10"/>
        <v>899</v>
      </c>
      <c r="Y25" s="15">
        <f t="shared" si="11"/>
        <v>1</v>
      </c>
      <c r="Z25" s="15">
        <f t="shared" si="12"/>
        <v>5</v>
      </c>
      <c r="AA25" s="13">
        <f t="shared" si="13"/>
        <v>40960</v>
      </c>
      <c r="AB25" s="19">
        <f t="shared" si="14"/>
        <v>49152</v>
      </c>
    </row>
    <row r="26" spans="2:28" ht="12.75">
      <c r="B26" s="5">
        <v>1</v>
      </c>
      <c r="G26" s="8">
        <v>1</v>
      </c>
      <c r="H26" s="8">
        <v>100</v>
      </c>
      <c r="N26" s="7">
        <f t="shared" si="0"/>
        <v>3</v>
      </c>
      <c r="O26" s="4">
        <f t="shared" si="1"/>
        <v>0</v>
      </c>
      <c r="P26" s="4">
        <f t="shared" si="2"/>
        <v>7</v>
      </c>
      <c r="Q26" s="7">
        <f t="shared" si="3"/>
        <v>899</v>
      </c>
      <c r="R26" s="7">
        <f t="shared" si="4"/>
        <v>0</v>
      </c>
      <c r="S26" s="7">
        <f t="shared" si="5"/>
        <v>1</v>
      </c>
      <c r="T26" s="13">
        <f t="shared" si="6"/>
        <v>8192</v>
      </c>
      <c r="U26" s="15">
        <f t="shared" si="7"/>
        <v>0</v>
      </c>
      <c r="V26" s="15">
        <f t="shared" si="8"/>
        <v>0</v>
      </c>
      <c r="W26" s="7">
        <f t="shared" si="9"/>
        <v>7</v>
      </c>
      <c r="X26" s="15">
        <f t="shared" si="10"/>
        <v>899</v>
      </c>
      <c r="Y26" s="15">
        <f t="shared" si="11"/>
        <v>1</v>
      </c>
      <c r="Z26" s="15">
        <f t="shared" si="12"/>
        <v>5</v>
      </c>
      <c r="AA26" s="13">
        <f t="shared" si="13"/>
        <v>40960</v>
      </c>
      <c r="AB26" s="19">
        <f t="shared" si="14"/>
        <v>49152</v>
      </c>
    </row>
    <row r="27" spans="2:28" ht="12.75">
      <c r="B27" s="5">
        <v>1</v>
      </c>
      <c r="G27" s="8">
        <v>1</v>
      </c>
      <c r="H27" s="8">
        <v>100</v>
      </c>
      <c r="N27" s="7">
        <f t="shared" si="0"/>
        <v>3</v>
      </c>
      <c r="O27" s="4">
        <f t="shared" si="1"/>
        <v>0</v>
      </c>
      <c r="P27" s="4">
        <f t="shared" si="2"/>
        <v>7</v>
      </c>
      <c r="Q27" s="7">
        <f t="shared" si="3"/>
        <v>899</v>
      </c>
      <c r="R27" s="7">
        <f t="shared" si="4"/>
        <v>0</v>
      </c>
      <c r="S27" s="7">
        <f t="shared" si="5"/>
        <v>1</v>
      </c>
      <c r="T27" s="13">
        <f t="shared" si="6"/>
        <v>8192</v>
      </c>
      <c r="U27" s="15">
        <f t="shared" si="7"/>
        <v>0</v>
      </c>
      <c r="V27" s="15">
        <f t="shared" si="8"/>
        <v>0</v>
      </c>
      <c r="W27" s="7">
        <f t="shared" si="9"/>
        <v>7</v>
      </c>
      <c r="X27" s="15">
        <f t="shared" si="10"/>
        <v>899</v>
      </c>
      <c r="Y27" s="15">
        <f t="shared" si="11"/>
        <v>1</v>
      </c>
      <c r="Z27" s="15">
        <f t="shared" si="12"/>
        <v>5</v>
      </c>
      <c r="AA27" s="13">
        <f t="shared" si="13"/>
        <v>40960</v>
      </c>
      <c r="AB27" s="19">
        <f t="shared" si="14"/>
        <v>49152</v>
      </c>
    </row>
    <row r="28" spans="2:28" ht="12.75">
      <c r="B28" s="5">
        <v>1</v>
      </c>
      <c r="G28" s="8">
        <v>1</v>
      </c>
      <c r="H28" s="8">
        <v>100</v>
      </c>
      <c r="N28" s="7">
        <f t="shared" si="0"/>
        <v>3</v>
      </c>
      <c r="O28" s="4">
        <f t="shared" si="1"/>
        <v>0</v>
      </c>
      <c r="P28" s="4">
        <f t="shared" si="2"/>
        <v>7</v>
      </c>
      <c r="Q28" s="7">
        <f t="shared" si="3"/>
        <v>899</v>
      </c>
      <c r="R28" s="7">
        <f t="shared" si="4"/>
        <v>0</v>
      </c>
      <c r="S28" s="7">
        <f t="shared" si="5"/>
        <v>1</v>
      </c>
      <c r="T28" s="13">
        <f t="shared" si="6"/>
        <v>8192</v>
      </c>
      <c r="U28" s="15">
        <f t="shared" si="7"/>
        <v>0</v>
      </c>
      <c r="V28" s="15">
        <f t="shared" si="8"/>
        <v>0</v>
      </c>
      <c r="W28" s="7">
        <f t="shared" si="9"/>
        <v>7</v>
      </c>
      <c r="X28" s="15">
        <f t="shared" si="10"/>
        <v>899</v>
      </c>
      <c r="Y28" s="15">
        <f t="shared" si="11"/>
        <v>1</v>
      </c>
      <c r="Z28" s="15">
        <f t="shared" si="12"/>
        <v>5</v>
      </c>
      <c r="AA28" s="13">
        <f t="shared" si="13"/>
        <v>40960</v>
      </c>
      <c r="AB28" s="19">
        <f t="shared" si="14"/>
        <v>49152</v>
      </c>
    </row>
    <row r="29" spans="2:28" ht="12.75">
      <c r="B29" s="5">
        <v>1</v>
      </c>
      <c r="G29" s="8">
        <v>1</v>
      </c>
      <c r="H29" s="8">
        <v>100</v>
      </c>
      <c r="N29" s="7">
        <f t="shared" si="0"/>
        <v>3</v>
      </c>
      <c r="O29" s="4">
        <f t="shared" si="1"/>
        <v>0</v>
      </c>
      <c r="P29" s="4">
        <f t="shared" si="2"/>
        <v>7</v>
      </c>
      <c r="Q29" s="7">
        <f t="shared" si="3"/>
        <v>899</v>
      </c>
      <c r="R29" s="7">
        <f t="shared" si="4"/>
        <v>0</v>
      </c>
      <c r="S29" s="7">
        <f t="shared" si="5"/>
        <v>1</v>
      </c>
      <c r="T29" s="13">
        <f t="shared" si="6"/>
        <v>8192</v>
      </c>
      <c r="U29" s="15">
        <f t="shared" si="7"/>
        <v>0</v>
      </c>
      <c r="V29" s="15">
        <f t="shared" si="8"/>
        <v>0</v>
      </c>
      <c r="W29" s="7">
        <f t="shared" si="9"/>
        <v>7</v>
      </c>
      <c r="X29" s="15">
        <f t="shared" si="10"/>
        <v>899</v>
      </c>
      <c r="Y29" s="15">
        <f t="shared" si="11"/>
        <v>1</v>
      </c>
      <c r="Z29" s="15">
        <f t="shared" si="12"/>
        <v>5</v>
      </c>
      <c r="AA29" s="13">
        <f t="shared" si="13"/>
        <v>40960</v>
      </c>
      <c r="AB29" s="19">
        <f t="shared" si="14"/>
        <v>49152</v>
      </c>
    </row>
    <row r="30" spans="2:28" ht="12.75">
      <c r="B30" s="5">
        <v>1</v>
      </c>
      <c r="G30" s="8">
        <v>1</v>
      </c>
      <c r="H30" s="8">
        <v>100</v>
      </c>
      <c r="N30" s="7">
        <f t="shared" si="0"/>
        <v>3</v>
      </c>
      <c r="O30" s="4">
        <f t="shared" si="1"/>
        <v>0</v>
      </c>
      <c r="P30" s="4">
        <f t="shared" si="2"/>
        <v>7</v>
      </c>
      <c r="Q30" s="7">
        <f t="shared" si="3"/>
        <v>899</v>
      </c>
      <c r="R30" s="7">
        <f t="shared" si="4"/>
        <v>0</v>
      </c>
      <c r="S30" s="7">
        <f t="shared" si="5"/>
        <v>1</v>
      </c>
      <c r="T30" s="13">
        <f t="shared" si="6"/>
        <v>8192</v>
      </c>
      <c r="U30" s="15">
        <f t="shared" si="7"/>
        <v>0</v>
      </c>
      <c r="V30" s="15">
        <f t="shared" si="8"/>
        <v>0</v>
      </c>
      <c r="W30" s="7">
        <f t="shared" si="9"/>
        <v>7</v>
      </c>
      <c r="X30" s="15">
        <f t="shared" si="10"/>
        <v>899</v>
      </c>
      <c r="Y30" s="15">
        <f t="shared" si="11"/>
        <v>1</v>
      </c>
      <c r="Z30" s="15">
        <f t="shared" si="12"/>
        <v>5</v>
      </c>
      <c r="AA30" s="13">
        <f t="shared" si="13"/>
        <v>40960</v>
      </c>
      <c r="AB30" s="19">
        <f t="shared" si="14"/>
        <v>49152</v>
      </c>
    </row>
    <row r="31" spans="2:28" ht="12.75">
      <c r="B31" s="5">
        <v>1</v>
      </c>
      <c r="G31" s="8">
        <v>1</v>
      </c>
      <c r="H31" s="8">
        <v>100</v>
      </c>
      <c r="N31" s="7">
        <f t="shared" si="0"/>
        <v>3</v>
      </c>
      <c r="O31" s="4">
        <f t="shared" si="1"/>
        <v>0</v>
      </c>
      <c r="P31" s="4">
        <f t="shared" si="2"/>
        <v>7</v>
      </c>
      <c r="Q31" s="7">
        <f t="shared" si="3"/>
        <v>899</v>
      </c>
      <c r="R31" s="7">
        <f t="shared" si="4"/>
        <v>0</v>
      </c>
      <c r="S31" s="7">
        <f t="shared" si="5"/>
        <v>1</v>
      </c>
      <c r="T31" s="13">
        <f t="shared" si="6"/>
        <v>8192</v>
      </c>
      <c r="U31" s="15">
        <f t="shared" si="7"/>
        <v>0</v>
      </c>
      <c r="V31" s="15">
        <f t="shared" si="8"/>
        <v>0</v>
      </c>
      <c r="W31" s="7">
        <f t="shared" si="9"/>
        <v>7</v>
      </c>
      <c r="X31" s="15">
        <f t="shared" si="10"/>
        <v>899</v>
      </c>
      <c r="Y31" s="15">
        <f t="shared" si="11"/>
        <v>1</v>
      </c>
      <c r="Z31" s="15">
        <f t="shared" si="12"/>
        <v>5</v>
      </c>
      <c r="AA31" s="13">
        <f t="shared" si="13"/>
        <v>40960</v>
      </c>
      <c r="AB31" s="19">
        <f t="shared" si="14"/>
        <v>49152</v>
      </c>
    </row>
    <row r="32" spans="2:28" ht="12.75">
      <c r="B32" s="5">
        <v>1</v>
      </c>
      <c r="G32" s="8">
        <v>1</v>
      </c>
      <c r="H32" s="8">
        <v>100</v>
      </c>
      <c r="N32" s="7">
        <f t="shared" si="0"/>
        <v>3</v>
      </c>
      <c r="O32" s="4">
        <f t="shared" si="1"/>
        <v>0</v>
      </c>
      <c r="P32" s="4">
        <f t="shared" si="2"/>
        <v>7</v>
      </c>
      <c r="Q32" s="7">
        <f t="shared" si="3"/>
        <v>899</v>
      </c>
      <c r="R32" s="7">
        <f t="shared" si="4"/>
        <v>0</v>
      </c>
      <c r="S32" s="7">
        <f t="shared" si="5"/>
        <v>1</v>
      </c>
      <c r="T32" s="13">
        <f t="shared" si="6"/>
        <v>8192</v>
      </c>
      <c r="U32" s="15">
        <f t="shared" si="7"/>
        <v>0</v>
      </c>
      <c r="V32" s="15">
        <f t="shared" si="8"/>
        <v>0</v>
      </c>
      <c r="W32" s="7">
        <f t="shared" si="9"/>
        <v>7</v>
      </c>
      <c r="X32" s="15">
        <f t="shared" si="10"/>
        <v>899</v>
      </c>
      <c r="Y32" s="15">
        <f t="shared" si="11"/>
        <v>1</v>
      </c>
      <c r="Z32" s="15">
        <f t="shared" si="12"/>
        <v>5</v>
      </c>
      <c r="AA32" s="13">
        <f t="shared" si="13"/>
        <v>40960</v>
      </c>
      <c r="AB32" s="19">
        <f t="shared" si="14"/>
        <v>49152</v>
      </c>
    </row>
    <row r="33" spans="2:28" ht="12.75">
      <c r="B33" s="5">
        <v>1</v>
      </c>
      <c r="G33" s="8">
        <v>1</v>
      </c>
      <c r="H33" s="8">
        <v>100</v>
      </c>
      <c r="N33" s="7">
        <f t="shared" si="0"/>
        <v>3</v>
      </c>
      <c r="O33" s="4">
        <f t="shared" si="1"/>
        <v>0</v>
      </c>
      <c r="P33" s="4">
        <f t="shared" si="2"/>
        <v>7</v>
      </c>
      <c r="Q33" s="7">
        <f t="shared" si="3"/>
        <v>899</v>
      </c>
      <c r="R33" s="7">
        <f t="shared" si="4"/>
        <v>0</v>
      </c>
      <c r="S33" s="7">
        <f t="shared" si="5"/>
        <v>1</v>
      </c>
      <c r="T33" s="13">
        <f t="shared" si="6"/>
        <v>8192</v>
      </c>
      <c r="U33" s="15">
        <f t="shared" si="7"/>
        <v>0</v>
      </c>
      <c r="V33" s="15">
        <f t="shared" si="8"/>
        <v>0</v>
      </c>
      <c r="W33" s="7">
        <f t="shared" si="9"/>
        <v>7</v>
      </c>
      <c r="X33" s="15">
        <f t="shared" si="10"/>
        <v>899</v>
      </c>
      <c r="Y33" s="15">
        <f t="shared" si="11"/>
        <v>1</v>
      </c>
      <c r="Z33" s="15">
        <f t="shared" si="12"/>
        <v>5</v>
      </c>
      <c r="AA33" s="13">
        <f t="shared" si="13"/>
        <v>40960</v>
      </c>
      <c r="AB33" s="19">
        <f t="shared" si="14"/>
        <v>49152</v>
      </c>
    </row>
    <row r="34" spans="2:28" ht="12.75">
      <c r="B34" s="5">
        <v>1</v>
      </c>
      <c r="G34" s="8">
        <v>1</v>
      </c>
      <c r="H34" s="8">
        <v>100</v>
      </c>
      <c r="N34" s="7">
        <f t="shared" si="0"/>
        <v>3</v>
      </c>
      <c r="O34" s="4">
        <f t="shared" si="1"/>
        <v>0</v>
      </c>
      <c r="P34" s="4">
        <f t="shared" si="2"/>
        <v>7</v>
      </c>
      <c r="Q34" s="7">
        <f t="shared" si="3"/>
        <v>899</v>
      </c>
      <c r="R34" s="7">
        <f t="shared" si="4"/>
        <v>0</v>
      </c>
      <c r="S34" s="7">
        <f t="shared" si="5"/>
        <v>1</v>
      </c>
      <c r="T34" s="13">
        <f t="shared" si="6"/>
        <v>8192</v>
      </c>
      <c r="U34" s="15">
        <f t="shared" si="7"/>
        <v>0</v>
      </c>
      <c r="V34" s="15">
        <f t="shared" si="8"/>
        <v>0</v>
      </c>
      <c r="W34" s="7">
        <f t="shared" si="9"/>
        <v>7</v>
      </c>
      <c r="X34" s="15">
        <f t="shared" si="10"/>
        <v>899</v>
      </c>
      <c r="Y34" s="15">
        <f t="shared" si="11"/>
        <v>1</v>
      </c>
      <c r="Z34" s="15">
        <f t="shared" si="12"/>
        <v>5</v>
      </c>
      <c r="AA34" s="13">
        <f t="shared" si="13"/>
        <v>40960</v>
      </c>
      <c r="AB34" s="19">
        <f t="shared" si="14"/>
        <v>49152</v>
      </c>
    </row>
    <row r="35" spans="2:28" ht="12.75">
      <c r="B35" s="5">
        <v>1</v>
      </c>
      <c r="G35" s="8">
        <v>1</v>
      </c>
      <c r="H35" s="8">
        <v>100</v>
      </c>
      <c r="N35" s="7">
        <f t="shared" si="0"/>
        <v>3</v>
      </c>
      <c r="O35" s="4">
        <f t="shared" si="1"/>
        <v>0</v>
      </c>
      <c r="P35" s="4">
        <f t="shared" si="2"/>
        <v>7</v>
      </c>
      <c r="Q35" s="7">
        <f t="shared" si="3"/>
        <v>899</v>
      </c>
      <c r="R35" s="7">
        <f t="shared" si="4"/>
        <v>0</v>
      </c>
      <c r="S35" s="7">
        <f t="shared" si="5"/>
        <v>1</v>
      </c>
      <c r="T35" s="13">
        <f t="shared" si="6"/>
        <v>8192</v>
      </c>
      <c r="U35" s="15">
        <f t="shared" si="7"/>
        <v>0</v>
      </c>
      <c r="V35" s="15">
        <f t="shared" si="8"/>
        <v>0</v>
      </c>
      <c r="W35" s="7">
        <f t="shared" si="9"/>
        <v>7</v>
      </c>
      <c r="X35" s="15">
        <f t="shared" si="10"/>
        <v>899</v>
      </c>
      <c r="Y35" s="15">
        <f t="shared" si="11"/>
        <v>1</v>
      </c>
      <c r="Z35" s="15">
        <f t="shared" si="12"/>
        <v>5</v>
      </c>
      <c r="AA35" s="13">
        <f t="shared" si="13"/>
        <v>40960</v>
      </c>
      <c r="AB35" s="19">
        <f t="shared" si="14"/>
        <v>49152</v>
      </c>
    </row>
    <row r="36" spans="2:28" ht="12.75">
      <c r="B36" s="5">
        <v>1</v>
      </c>
      <c r="G36" s="8">
        <v>1</v>
      </c>
      <c r="H36" s="8">
        <v>100</v>
      </c>
      <c r="N36" s="7">
        <f t="shared" si="0"/>
        <v>3</v>
      </c>
      <c r="O36" s="4">
        <f t="shared" si="1"/>
        <v>0</v>
      </c>
      <c r="P36" s="4">
        <f t="shared" si="2"/>
        <v>7</v>
      </c>
      <c r="Q36" s="7">
        <f t="shared" si="3"/>
        <v>899</v>
      </c>
      <c r="R36" s="7">
        <f t="shared" si="4"/>
        <v>0</v>
      </c>
      <c r="S36" s="7">
        <f t="shared" si="5"/>
        <v>1</v>
      </c>
      <c r="T36" s="13">
        <f t="shared" si="6"/>
        <v>8192</v>
      </c>
      <c r="U36" s="15">
        <f t="shared" si="7"/>
        <v>0</v>
      </c>
      <c r="V36" s="15">
        <f t="shared" si="8"/>
        <v>0</v>
      </c>
      <c r="W36" s="7">
        <f t="shared" si="9"/>
        <v>7</v>
      </c>
      <c r="X36" s="15">
        <f t="shared" si="10"/>
        <v>899</v>
      </c>
      <c r="Y36" s="15">
        <f t="shared" si="11"/>
        <v>1</v>
      </c>
      <c r="Z36" s="15">
        <f t="shared" si="12"/>
        <v>5</v>
      </c>
      <c r="AA36" s="13">
        <f t="shared" si="13"/>
        <v>40960</v>
      </c>
      <c r="AB36" s="19">
        <f t="shared" si="14"/>
        <v>49152</v>
      </c>
    </row>
    <row r="37" spans="2:28" ht="12.75">
      <c r="B37" s="5">
        <v>1</v>
      </c>
      <c r="G37" s="8">
        <v>1</v>
      </c>
      <c r="H37" s="8">
        <v>100</v>
      </c>
      <c r="N37" s="7">
        <f t="shared" si="0"/>
        <v>3</v>
      </c>
      <c r="O37" s="4">
        <f t="shared" si="1"/>
        <v>0</v>
      </c>
      <c r="P37" s="4">
        <f t="shared" si="2"/>
        <v>7</v>
      </c>
      <c r="Q37" s="7">
        <f t="shared" si="3"/>
        <v>899</v>
      </c>
      <c r="R37" s="7">
        <f t="shared" si="4"/>
        <v>0</v>
      </c>
      <c r="S37" s="7">
        <f t="shared" si="5"/>
        <v>1</v>
      </c>
      <c r="T37" s="13">
        <f t="shared" si="6"/>
        <v>8192</v>
      </c>
      <c r="U37" s="15">
        <f t="shared" si="7"/>
        <v>0</v>
      </c>
      <c r="V37" s="15">
        <f t="shared" si="8"/>
        <v>0</v>
      </c>
      <c r="W37" s="7">
        <f t="shared" si="9"/>
        <v>7</v>
      </c>
      <c r="X37" s="15">
        <f t="shared" si="10"/>
        <v>899</v>
      </c>
      <c r="Y37" s="15">
        <f t="shared" si="11"/>
        <v>1</v>
      </c>
      <c r="Z37" s="15">
        <f t="shared" si="12"/>
        <v>5</v>
      </c>
      <c r="AA37" s="13">
        <f t="shared" si="13"/>
        <v>40960</v>
      </c>
      <c r="AB37" s="19">
        <f t="shared" si="14"/>
        <v>49152</v>
      </c>
    </row>
    <row r="38" spans="2:28" ht="12.75">
      <c r="B38" s="5">
        <v>1</v>
      </c>
      <c r="G38" s="8">
        <v>1</v>
      </c>
      <c r="H38" s="8">
        <v>100</v>
      </c>
      <c r="N38" s="7">
        <f t="shared" si="0"/>
        <v>3</v>
      </c>
      <c r="O38" s="4">
        <f t="shared" si="1"/>
        <v>0</v>
      </c>
      <c r="P38" s="4">
        <f t="shared" si="2"/>
        <v>7</v>
      </c>
      <c r="Q38" s="7">
        <f t="shared" si="3"/>
        <v>899</v>
      </c>
      <c r="R38" s="7">
        <f t="shared" si="4"/>
        <v>0</v>
      </c>
      <c r="S38" s="7">
        <f t="shared" si="5"/>
        <v>1</v>
      </c>
      <c r="T38" s="13">
        <f t="shared" si="6"/>
        <v>8192</v>
      </c>
      <c r="U38" s="15">
        <f t="shared" si="7"/>
        <v>0</v>
      </c>
      <c r="V38" s="15">
        <f t="shared" si="8"/>
        <v>0</v>
      </c>
      <c r="W38" s="7">
        <f t="shared" si="9"/>
        <v>7</v>
      </c>
      <c r="X38" s="15">
        <f t="shared" si="10"/>
        <v>899</v>
      </c>
      <c r="Y38" s="15">
        <f t="shared" si="11"/>
        <v>1</v>
      </c>
      <c r="Z38" s="15">
        <f t="shared" si="12"/>
        <v>5</v>
      </c>
      <c r="AA38" s="13">
        <f t="shared" si="13"/>
        <v>40960</v>
      </c>
      <c r="AB38" s="19">
        <f t="shared" si="14"/>
        <v>49152</v>
      </c>
    </row>
    <row r="39" spans="2:28" ht="12.75">
      <c r="B39" s="5">
        <v>1</v>
      </c>
      <c r="G39" s="8">
        <v>1</v>
      </c>
      <c r="H39" s="8">
        <v>100</v>
      </c>
      <c r="N39" s="7">
        <f t="shared" si="0"/>
        <v>3</v>
      </c>
      <c r="O39" s="4">
        <f t="shared" si="1"/>
        <v>0</v>
      </c>
      <c r="P39" s="4">
        <f t="shared" si="2"/>
        <v>7</v>
      </c>
      <c r="Q39" s="7">
        <f t="shared" si="3"/>
        <v>899</v>
      </c>
      <c r="R39" s="7">
        <f t="shared" si="4"/>
        <v>0</v>
      </c>
      <c r="S39" s="7">
        <f t="shared" si="5"/>
        <v>1</v>
      </c>
      <c r="T39" s="13">
        <f t="shared" si="6"/>
        <v>8192</v>
      </c>
      <c r="U39" s="15">
        <f t="shared" si="7"/>
        <v>0</v>
      </c>
      <c r="V39" s="15">
        <f t="shared" si="8"/>
        <v>0</v>
      </c>
      <c r="W39" s="7">
        <f t="shared" si="9"/>
        <v>7</v>
      </c>
      <c r="X39" s="15">
        <f t="shared" si="10"/>
        <v>899</v>
      </c>
      <c r="Y39" s="15">
        <f t="shared" si="11"/>
        <v>1</v>
      </c>
      <c r="Z39" s="15">
        <f t="shared" si="12"/>
        <v>5</v>
      </c>
      <c r="AA39" s="13">
        <f t="shared" si="13"/>
        <v>40960</v>
      </c>
      <c r="AB39" s="19">
        <f t="shared" si="14"/>
        <v>49152</v>
      </c>
    </row>
    <row r="40" spans="2:28" ht="12.75">
      <c r="B40" s="5">
        <v>1</v>
      </c>
      <c r="G40" s="8">
        <v>1</v>
      </c>
      <c r="H40" s="8">
        <v>100</v>
      </c>
      <c r="N40" s="7">
        <f t="shared" si="0"/>
        <v>3</v>
      </c>
      <c r="O40" s="4">
        <f t="shared" si="1"/>
        <v>0</v>
      </c>
      <c r="P40" s="4">
        <f t="shared" si="2"/>
        <v>7</v>
      </c>
      <c r="Q40" s="7">
        <f t="shared" si="3"/>
        <v>899</v>
      </c>
      <c r="R40" s="7">
        <f t="shared" si="4"/>
        <v>0</v>
      </c>
      <c r="S40" s="7">
        <f t="shared" si="5"/>
        <v>1</v>
      </c>
      <c r="T40" s="13">
        <f t="shared" si="6"/>
        <v>8192</v>
      </c>
      <c r="U40" s="15">
        <f t="shared" si="7"/>
        <v>0</v>
      </c>
      <c r="V40" s="15">
        <f t="shared" si="8"/>
        <v>0</v>
      </c>
      <c r="W40" s="7">
        <f t="shared" si="9"/>
        <v>7</v>
      </c>
      <c r="X40" s="15">
        <f t="shared" si="10"/>
        <v>899</v>
      </c>
      <c r="Y40" s="15">
        <f t="shared" si="11"/>
        <v>1</v>
      </c>
      <c r="Z40" s="15">
        <f t="shared" si="12"/>
        <v>5</v>
      </c>
      <c r="AA40" s="13">
        <f t="shared" si="13"/>
        <v>40960</v>
      </c>
      <c r="AB40" s="19">
        <f t="shared" si="14"/>
        <v>49152</v>
      </c>
    </row>
    <row r="41" spans="2:28" ht="12.75">
      <c r="B41" s="5">
        <v>1</v>
      </c>
      <c r="G41" s="8">
        <v>1</v>
      </c>
      <c r="H41" s="8">
        <v>100</v>
      </c>
      <c r="N41" s="7">
        <f t="shared" si="0"/>
        <v>3</v>
      </c>
      <c r="O41" s="4">
        <f t="shared" si="1"/>
        <v>0</v>
      </c>
      <c r="P41" s="4">
        <f t="shared" si="2"/>
        <v>7</v>
      </c>
      <c r="Q41" s="7">
        <f t="shared" si="3"/>
        <v>899</v>
      </c>
      <c r="R41" s="7">
        <f t="shared" si="4"/>
        <v>0</v>
      </c>
      <c r="S41" s="7">
        <f t="shared" si="5"/>
        <v>1</v>
      </c>
      <c r="T41" s="13">
        <f t="shared" si="6"/>
        <v>8192</v>
      </c>
      <c r="U41" s="15">
        <f t="shared" si="7"/>
        <v>0</v>
      </c>
      <c r="V41" s="15">
        <f t="shared" si="8"/>
        <v>0</v>
      </c>
      <c r="W41" s="7">
        <f t="shared" si="9"/>
        <v>7</v>
      </c>
      <c r="X41" s="15">
        <f t="shared" si="10"/>
        <v>899</v>
      </c>
      <c r="Y41" s="15">
        <f t="shared" si="11"/>
        <v>1</v>
      </c>
      <c r="Z41" s="15">
        <f t="shared" si="12"/>
        <v>5</v>
      </c>
      <c r="AA41" s="13">
        <f t="shared" si="13"/>
        <v>40960</v>
      </c>
      <c r="AB41" s="19">
        <f t="shared" si="14"/>
        <v>49152</v>
      </c>
    </row>
    <row r="42" spans="2:28" ht="12.75">
      <c r="B42" s="5">
        <v>1</v>
      </c>
      <c r="G42" s="8">
        <v>1</v>
      </c>
      <c r="H42" s="8">
        <v>100</v>
      </c>
      <c r="N42" s="7">
        <f t="shared" si="0"/>
        <v>3</v>
      </c>
      <c r="O42" s="4">
        <f t="shared" si="1"/>
        <v>0</v>
      </c>
      <c r="P42" s="4">
        <f t="shared" si="2"/>
        <v>7</v>
      </c>
      <c r="Q42" s="7">
        <f t="shared" si="3"/>
        <v>899</v>
      </c>
      <c r="R42" s="7">
        <f t="shared" si="4"/>
        <v>0</v>
      </c>
      <c r="S42" s="7">
        <f t="shared" si="5"/>
        <v>1</v>
      </c>
      <c r="T42" s="13">
        <f t="shared" si="6"/>
        <v>8192</v>
      </c>
      <c r="U42" s="15">
        <f t="shared" si="7"/>
        <v>0</v>
      </c>
      <c r="V42" s="15">
        <f t="shared" si="8"/>
        <v>0</v>
      </c>
      <c r="W42" s="7">
        <f t="shared" si="9"/>
        <v>7</v>
      </c>
      <c r="X42" s="15">
        <f t="shared" si="10"/>
        <v>899</v>
      </c>
      <c r="Y42" s="15">
        <f t="shared" si="11"/>
        <v>1</v>
      </c>
      <c r="Z42" s="15">
        <f t="shared" si="12"/>
        <v>5</v>
      </c>
      <c r="AA42" s="13">
        <f t="shared" si="13"/>
        <v>40960</v>
      </c>
      <c r="AB42" s="19">
        <f t="shared" si="14"/>
        <v>49152</v>
      </c>
    </row>
    <row r="43" spans="2:28" ht="12.75">
      <c r="B43" s="5">
        <v>1</v>
      </c>
      <c r="G43" s="8">
        <v>1</v>
      </c>
      <c r="H43" s="8">
        <v>100</v>
      </c>
      <c r="N43" s="7">
        <f t="shared" si="0"/>
        <v>3</v>
      </c>
      <c r="O43" s="4">
        <f t="shared" si="1"/>
        <v>0</v>
      </c>
      <c r="P43" s="4">
        <f t="shared" si="2"/>
        <v>7</v>
      </c>
      <c r="Q43" s="7">
        <f t="shared" si="3"/>
        <v>899</v>
      </c>
      <c r="R43" s="7">
        <f t="shared" si="4"/>
        <v>0</v>
      </c>
      <c r="S43" s="7">
        <f t="shared" si="5"/>
        <v>1</v>
      </c>
      <c r="T43" s="13">
        <f t="shared" si="6"/>
        <v>8192</v>
      </c>
      <c r="U43" s="15">
        <f t="shared" si="7"/>
        <v>0</v>
      </c>
      <c r="V43" s="15">
        <f t="shared" si="8"/>
        <v>0</v>
      </c>
      <c r="W43" s="7">
        <f t="shared" si="9"/>
        <v>7</v>
      </c>
      <c r="X43" s="15">
        <f t="shared" si="10"/>
        <v>899</v>
      </c>
      <c r="Y43" s="15">
        <f t="shared" si="11"/>
        <v>1</v>
      </c>
      <c r="Z43" s="15">
        <f t="shared" si="12"/>
        <v>5</v>
      </c>
      <c r="AA43" s="13">
        <f t="shared" si="13"/>
        <v>40960</v>
      </c>
      <c r="AB43" s="19">
        <f t="shared" si="14"/>
        <v>49152</v>
      </c>
    </row>
    <row r="44" spans="2:28" ht="12.75">
      <c r="B44" s="5">
        <v>1</v>
      </c>
      <c r="G44" s="8">
        <v>1</v>
      </c>
      <c r="H44" s="8">
        <v>100</v>
      </c>
      <c r="N44" s="7">
        <f t="shared" si="0"/>
        <v>3</v>
      </c>
      <c r="O44" s="4">
        <f t="shared" si="1"/>
        <v>0</v>
      </c>
      <c r="P44" s="4">
        <f t="shared" si="2"/>
        <v>7</v>
      </c>
      <c r="Q44" s="7">
        <f t="shared" si="3"/>
        <v>899</v>
      </c>
      <c r="R44" s="7">
        <f t="shared" si="4"/>
        <v>0</v>
      </c>
      <c r="S44" s="7">
        <f t="shared" si="5"/>
        <v>1</v>
      </c>
      <c r="T44" s="13">
        <f t="shared" si="6"/>
        <v>8192</v>
      </c>
      <c r="U44" s="15">
        <f t="shared" si="7"/>
        <v>0</v>
      </c>
      <c r="V44" s="15">
        <f t="shared" si="8"/>
        <v>0</v>
      </c>
      <c r="W44" s="7">
        <f t="shared" si="9"/>
        <v>7</v>
      </c>
      <c r="X44" s="15">
        <f t="shared" si="10"/>
        <v>899</v>
      </c>
      <c r="Y44" s="15">
        <f t="shared" si="11"/>
        <v>1</v>
      </c>
      <c r="Z44" s="15">
        <f t="shared" si="12"/>
        <v>5</v>
      </c>
      <c r="AA44" s="13">
        <f t="shared" si="13"/>
        <v>40960</v>
      </c>
      <c r="AB44" s="19">
        <f t="shared" si="14"/>
        <v>49152</v>
      </c>
    </row>
    <row r="45" spans="2:28" ht="12.75">
      <c r="B45" s="5">
        <v>1</v>
      </c>
      <c r="G45" s="8">
        <v>1</v>
      </c>
      <c r="H45" s="8">
        <v>100</v>
      </c>
      <c r="N45" s="7">
        <f t="shared" si="0"/>
        <v>3</v>
      </c>
      <c r="O45" s="4">
        <f t="shared" si="1"/>
        <v>0</v>
      </c>
      <c r="P45" s="4">
        <f t="shared" si="2"/>
        <v>7</v>
      </c>
      <c r="Q45" s="7">
        <f t="shared" si="3"/>
        <v>899</v>
      </c>
      <c r="R45" s="7">
        <f t="shared" si="4"/>
        <v>0</v>
      </c>
      <c r="S45" s="7">
        <f t="shared" si="5"/>
        <v>1</v>
      </c>
      <c r="T45" s="13">
        <f t="shared" si="6"/>
        <v>8192</v>
      </c>
      <c r="U45" s="15">
        <f t="shared" si="7"/>
        <v>0</v>
      </c>
      <c r="V45" s="15">
        <f t="shared" si="8"/>
        <v>0</v>
      </c>
      <c r="W45" s="7">
        <f t="shared" si="9"/>
        <v>7</v>
      </c>
      <c r="X45" s="15">
        <f t="shared" si="10"/>
        <v>899</v>
      </c>
      <c r="Y45" s="15">
        <f t="shared" si="11"/>
        <v>1</v>
      </c>
      <c r="Z45" s="15">
        <f t="shared" si="12"/>
        <v>5</v>
      </c>
      <c r="AA45" s="13">
        <f t="shared" si="13"/>
        <v>40960</v>
      </c>
      <c r="AB45" s="19">
        <f t="shared" si="14"/>
        <v>49152</v>
      </c>
    </row>
    <row r="46" spans="2:28" ht="12.75">
      <c r="B46" s="5">
        <v>1</v>
      </c>
      <c r="G46" s="8">
        <v>1</v>
      </c>
      <c r="H46" s="8">
        <v>100</v>
      </c>
      <c r="N46" s="7">
        <f t="shared" si="0"/>
        <v>3</v>
      </c>
      <c r="O46" s="4">
        <f t="shared" si="1"/>
        <v>0</v>
      </c>
      <c r="P46" s="4">
        <f t="shared" si="2"/>
        <v>7</v>
      </c>
      <c r="Q46" s="7">
        <f t="shared" si="3"/>
        <v>899</v>
      </c>
      <c r="R46" s="7">
        <f t="shared" si="4"/>
        <v>0</v>
      </c>
      <c r="S46" s="7">
        <f t="shared" si="5"/>
        <v>1</v>
      </c>
      <c r="T46" s="13">
        <f t="shared" si="6"/>
        <v>8192</v>
      </c>
      <c r="U46" s="15">
        <f t="shared" si="7"/>
        <v>0</v>
      </c>
      <c r="V46" s="15">
        <f t="shared" si="8"/>
        <v>0</v>
      </c>
      <c r="W46" s="7">
        <f t="shared" si="9"/>
        <v>7</v>
      </c>
      <c r="X46" s="15">
        <f t="shared" si="10"/>
        <v>899</v>
      </c>
      <c r="Y46" s="15">
        <f t="shared" si="11"/>
        <v>1</v>
      </c>
      <c r="Z46" s="15">
        <f t="shared" si="12"/>
        <v>5</v>
      </c>
      <c r="AA46" s="13">
        <f t="shared" si="13"/>
        <v>40960</v>
      </c>
      <c r="AB46" s="19">
        <f t="shared" si="14"/>
        <v>49152</v>
      </c>
    </row>
    <row r="47" spans="2:28" ht="12.75">
      <c r="B47" s="5">
        <v>1</v>
      </c>
      <c r="G47" s="8">
        <v>1</v>
      </c>
      <c r="H47" s="8">
        <v>100</v>
      </c>
      <c r="N47" s="7">
        <f t="shared" si="0"/>
        <v>3</v>
      </c>
      <c r="O47" s="4">
        <f t="shared" si="1"/>
        <v>0</v>
      </c>
      <c r="P47" s="4">
        <f t="shared" si="2"/>
        <v>7</v>
      </c>
      <c r="Q47" s="7">
        <f t="shared" si="3"/>
        <v>899</v>
      </c>
      <c r="R47" s="7">
        <f t="shared" si="4"/>
        <v>0</v>
      </c>
      <c r="S47" s="7">
        <f t="shared" si="5"/>
        <v>1</v>
      </c>
      <c r="T47" s="13">
        <f t="shared" si="6"/>
        <v>8192</v>
      </c>
      <c r="U47" s="15">
        <f t="shared" si="7"/>
        <v>0</v>
      </c>
      <c r="V47" s="15">
        <f t="shared" si="8"/>
        <v>0</v>
      </c>
      <c r="W47" s="7">
        <f t="shared" si="9"/>
        <v>7</v>
      </c>
      <c r="X47" s="15">
        <f t="shared" si="10"/>
        <v>899</v>
      </c>
      <c r="Y47" s="15">
        <f t="shared" si="11"/>
        <v>1</v>
      </c>
      <c r="Z47" s="15">
        <f t="shared" si="12"/>
        <v>5</v>
      </c>
      <c r="AA47" s="13">
        <f t="shared" si="13"/>
        <v>40960</v>
      </c>
      <c r="AB47" s="19">
        <f t="shared" si="14"/>
        <v>49152</v>
      </c>
    </row>
    <row r="48" spans="2:28" ht="12.75">
      <c r="B48" s="5">
        <v>1</v>
      </c>
      <c r="G48" s="8">
        <v>1</v>
      </c>
      <c r="H48" s="8">
        <v>100</v>
      </c>
      <c r="N48" s="7">
        <f t="shared" si="0"/>
        <v>3</v>
      </c>
      <c r="O48" s="4">
        <f t="shared" si="1"/>
        <v>0</v>
      </c>
      <c r="P48" s="4">
        <f t="shared" si="2"/>
        <v>7</v>
      </c>
      <c r="Q48" s="7">
        <f t="shared" si="3"/>
        <v>899</v>
      </c>
      <c r="R48" s="7">
        <f t="shared" si="4"/>
        <v>0</v>
      </c>
      <c r="S48" s="7">
        <f t="shared" si="5"/>
        <v>1</v>
      </c>
      <c r="T48" s="13">
        <f t="shared" si="6"/>
        <v>8192</v>
      </c>
      <c r="U48" s="15">
        <f t="shared" si="7"/>
        <v>0</v>
      </c>
      <c r="V48" s="15">
        <f t="shared" si="8"/>
        <v>0</v>
      </c>
      <c r="W48" s="7">
        <f t="shared" si="9"/>
        <v>7</v>
      </c>
      <c r="X48" s="15">
        <f t="shared" si="10"/>
        <v>899</v>
      </c>
      <c r="Y48" s="15">
        <f t="shared" si="11"/>
        <v>1</v>
      </c>
      <c r="Z48" s="15">
        <f t="shared" si="12"/>
        <v>5</v>
      </c>
      <c r="AA48" s="13">
        <f t="shared" si="13"/>
        <v>40960</v>
      </c>
      <c r="AB48" s="19">
        <f t="shared" si="14"/>
        <v>49152</v>
      </c>
    </row>
    <row r="49" spans="2:28" ht="12.75">
      <c r="B49" s="5">
        <v>1</v>
      </c>
      <c r="G49" s="8">
        <v>1</v>
      </c>
      <c r="H49" s="8">
        <v>100</v>
      </c>
      <c r="N49" s="7">
        <f t="shared" si="0"/>
        <v>3</v>
      </c>
      <c r="O49" s="4">
        <f t="shared" si="1"/>
        <v>0</v>
      </c>
      <c r="P49" s="4">
        <f t="shared" si="2"/>
        <v>7</v>
      </c>
      <c r="Q49" s="7">
        <f t="shared" si="3"/>
        <v>899</v>
      </c>
      <c r="R49" s="7">
        <f t="shared" si="4"/>
        <v>0</v>
      </c>
      <c r="S49" s="7">
        <f t="shared" si="5"/>
        <v>1</v>
      </c>
      <c r="T49" s="13">
        <f t="shared" si="6"/>
        <v>8192</v>
      </c>
      <c r="U49" s="15">
        <f t="shared" si="7"/>
        <v>0</v>
      </c>
      <c r="V49" s="15">
        <f t="shared" si="8"/>
        <v>0</v>
      </c>
      <c r="W49" s="7">
        <f t="shared" si="9"/>
        <v>7</v>
      </c>
      <c r="X49" s="15">
        <f t="shared" si="10"/>
        <v>899</v>
      </c>
      <c r="Y49" s="15">
        <f t="shared" si="11"/>
        <v>1</v>
      </c>
      <c r="Z49" s="15">
        <f t="shared" si="12"/>
        <v>5</v>
      </c>
      <c r="AA49" s="13">
        <f t="shared" si="13"/>
        <v>40960</v>
      </c>
      <c r="AB49" s="19">
        <f t="shared" si="14"/>
        <v>49152</v>
      </c>
    </row>
    <row r="50" spans="2:28" ht="12.75">
      <c r="B50" s="5">
        <v>1</v>
      </c>
      <c r="G50" s="8">
        <v>1</v>
      </c>
      <c r="H50" s="8">
        <v>100</v>
      </c>
      <c r="N50" s="7">
        <f t="shared" si="0"/>
        <v>3</v>
      </c>
      <c r="O50" s="4">
        <f t="shared" si="1"/>
        <v>0</v>
      </c>
      <c r="P50" s="4">
        <f t="shared" si="2"/>
        <v>7</v>
      </c>
      <c r="Q50" s="7">
        <f t="shared" si="3"/>
        <v>899</v>
      </c>
      <c r="R50" s="7">
        <f t="shared" si="4"/>
        <v>0</v>
      </c>
      <c r="S50" s="7">
        <f t="shared" si="5"/>
        <v>1</v>
      </c>
      <c r="T50" s="13">
        <f t="shared" si="6"/>
        <v>8192</v>
      </c>
      <c r="U50" s="15">
        <f t="shared" si="7"/>
        <v>0</v>
      </c>
      <c r="V50" s="15">
        <f t="shared" si="8"/>
        <v>0</v>
      </c>
      <c r="W50" s="7">
        <f t="shared" si="9"/>
        <v>7</v>
      </c>
      <c r="X50" s="15">
        <f t="shared" si="10"/>
        <v>899</v>
      </c>
      <c r="Y50" s="15">
        <f t="shared" si="11"/>
        <v>1</v>
      </c>
      <c r="Z50" s="15">
        <f t="shared" si="12"/>
        <v>5</v>
      </c>
      <c r="AA50" s="13">
        <f t="shared" si="13"/>
        <v>40960</v>
      </c>
      <c r="AB50" s="19">
        <f t="shared" si="14"/>
        <v>49152</v>
      </c>
    </row>
  </sheetData>
  <mergeCells count="4">
    <mergeCell ref="B2:H2"/>
    <mergeCell ref="I2:M2"/>
    <mergeCell ref="U2:AA2"/>
    <mergeCell ref="N2:T2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50"/>
  <sheetViews>
    <sheetView zoomScale="85" zoomScaleNormal="8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2" width="25.7109375" style="0" customWidth="1"/>
    <col min="3" max="3" width="11.00390625" style="5" bestFit="1" customWidth="1"/>
    <col min="4" max="4" width="15.140625" style="0" bestFit="1" customWidth="1"/>
    <col min="5" max="5" width="15.8515625" style="3" bestFit="1" customWidth="1"/>
    <col min="6" max="6" width="24.00390625" style="8" bestFit="1" customWidth="1"/>
    <col min="7" max="7" width="18.8515625" style="3" bestFit="1" customWidth="1"/>
    <col min="8" max="8" width="9.28125" style="8" bestFit="1" customWidth="1"/>
    <col min="9" max="9" width="9.28125" style="8" customWidth="1"/>
    <col min="10" max="10" width="15.140625" style="8" bestFit="1" customWidth="1"/>
    <col min="11" max="11" width="15.8515625" style="8" bestFit="1" customWidth="1"/>
    <col min="12" max="12" width="24.00390625" style="8" bestFit="1" customWidth="1"/>
    <col min="13" max="13" width="18.8515625" style="8" bestFit="1" customWidth="1"/>
    <col min="14" max="14" width="32.8515625" style="8" bestFit="1" customWidth="1"/>
    <col min="15" max="15" width="18.57421875" style="11" bestFit="1" customWidth="1"/>
    <col min="16" max="16" width="19.140625" style="6" bestFit="1" customWidth="1"/>
    <col min="17" max="17" width="16.421875" style="6" bestFit="1" customWidth="1"/>
    <col min="18" max="18" width="22.7109375" style="6" bestFit="1" customWidth="1"/>
    <col min="19" max="19" width="7.421875" style="6" bestFit="1" customWidth="1"/>
    <col min="20" max="20" width="18.421875" style="6" bestFit="1" customWidth="1"/>
    <col min="21" max="21" width="17.8515625" style="14" bestFit="1" customWidth="1"/>
    <col min="22" max="23" width="18.57421875" style="0" bestFit="1" customWidth="1"/>
    <col min="24" max="24" width="16.421875" style="0" bestFit="1" customWidth="1"/>
    <col min="25" max="25" width="22.7109375" style="0" bestFit="1" customWidth="1"/>
    <col min="26" max="26" width="21.8515625" style="0" bestFit="1" customWidth="1"/>
    <col min="27" max="27" width="18.421875" style="0" bestFit="1" customWidth="1"/>
    <col min="28" max="28" width="18.8515625" style="5" bestFit="1" customWidth="1"/>
    <col min="29" max="29" width="31.421875" style="5" bestFit="1" customWidth="1"/>
  </cols>
  <sheetData>
    <row r="1" spans="1:21" ht="12.75">
      <c r="A1" s="1" t="s">
        <v>14</v>
      </c>
      <c r="B1" s="1"/>
      <c r="C1"/>
      <c r="E1"/>
      <c r="G1"/>
      <c r="H1"/>
      <c r="I1"/>
      <c r="J1"/>
      <c r="K1"/>
      <c r="L1"/>
      <c r="M1"/>
      <c r="N1"/>
      <c r="O1" s="8"/>
      <c r="P1" s="3"/>
      <c r="Q1" s="3"/>
      <c r="R1" s="3"/>
      <c r="S1" s="3"/>
      <c r="T1" s="3"/>
      <c r="U1" s="5"/>
    </row>
    <row r="2" spans="3:29" ht="12.75">
      <c r="C2" s="9" t="s">
        <v>38</v>
      </c>
      <c r="D2" s="17"/>
      <c r="E2" s="17"/>
      <c r="F2" s="18"/>
      <c r="G2" s="17"/>
      <c r="H2" s="17"/>
      <c r="I2" s="17"/>
      <c r="J2" s="21" t="s">
        <v>39</v>
      </c>
      <c r="K2" s="21"/>
      <c r="L2" s="21"/>
      <c r="M2" s="21"/>
      <c r="N2" s="21"/>
      <c r="O2" s="22" t="s">
        <v>47</v>
      </c>
      <c r="P2" s="22"/>
      <c r="Q2" s="22"/>
      <c r="R2" s="22"/>
      <c r="S2" s="22"/>
      <c r="T2" s="22"/>
      <c r="U2" s="22"/>
      <c r="V2" s="21" t="s">
        <v>46</v>
      </c>
      <c r="W2" s="21"/>
      <c r="X2" s="21"/>
      <c r="Y2" s="21"/>
      <c r="Z2" s="21"/>
      <c r="AA2" s="21"/>
      <c r="AB2" s="21"/>
      <c r="AC2" s="16" t="s">
        <v>36</v>
      </c>
    </row>
    <row r="3" spans="1:29" s="1" customFormat="1" ht="12.75">
      <c r="A3" s="1" t="s">
        <v>0</v>
      </c>
      <c r="B3" s="1" t="s">
        <v>37</v>
      </c>
      <c r="C3" s="1" t="s">
        <v>1</v>
      </c>
      <c r="D3" s="1" t="s">
        <v>19</v>
      </c>
      <c r="E3" s="1" t="s">
        <v>20</v>
      </c>
      <c r="F3" s="10" t="s">
        <v>21</v>
      </c>
      <c r="G3" s="1" t="s">
        <v>22</v>
      </c>
      <c r="H3" s="1" t="s">
        <v>15</v>
      </c>
      <c r="I3" s="1" t="s">
        <v>16</v>
      </c>
      <c r="J3" s="1" t="s">
        <v>40</v>
      </c>
      <c r="K3" s="1" t="s">
        <v>41</v>
      </c>
      <c r="L3" s="1" t="s">
        <v>42</v>
      </c>
      <c r="M3" s="1" t="s">
        <v>43</v>
      </c>
      <c r="N3" s="1" t="s">
        <v>44</v>
      </c>
      <c r="O3" s="10" t="s">
        <v>23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12" t="s">
        <v>32</v>
      </c>
      <c r="V3" s="1" t="s">
        <v>45</v>
      </c>
      <c r="W3" s="1" t="s">
        <v>48</v>
      </c>
      <c r="X3" s="1" t="s">
        <v>49</v>
      </c>
      <c r="Y3" s="1" t="s">
        <v>50</v>
      </c>
      <c r="Z3" s="1" t="s">
        <v>17</v>
      </c>
      <c r="AA3" s="1" t="s">
        <v>51</v>
      </c>
      <c r="AB3" s="12" t="s">
        <v>52</v>
      </c>
      <c r="AC3" s="12" t="s">
        <v>53</v>
      </c>
    </row>
    <row r="4" spans="1:29" ht="12.75">
      <c r="A4" t="s">
        <v>7</v>
      </c>
      <c r="B4" t="s">
        <v>54</v>
      </c>
      <c r="C4" s="5">
        <v>10000</v>
      </c>
      <c r="D4">
        <v>3</v>
      </c>
      <c r="E4" s="3">
        <v>30</v>
      </c>
      <c r="F4" s="8">
        <v>10</v>
      </c>
      <c r="G4" s="3">
        <v>60</v>
      </c>
      <c r="H4" s="8">
        <v>1</v>
      </c>
      <c r="I4" s="8">
        <v>100</v>
      </c>
      <c r="J4" s="8">
        <v>3</v>
      </c>
      <c r="K4" s="8">
        <v>8</v>
      </c>
      <c r="L4" s="8">
        <v>1</v>
      </c>
      <c r="M4" s="8">
        <v>5</v>
      </c>
      <c r="N4" s="8">
        <v>1</v>
      </c>
      <c r="O4" s="7">
        <f>ROUND(2+((D4+IF(H4=1,1,0)+7)/8),0)</f>
        <v>3</v>
      </c>
      <c r="P4" s="4">
        <f>IF(F4=0,0,(2+(IF(H4=1,F4+1,F4)*2)+G4+IF(H4=1,8,0)))</f>
        <v>92</v>
      </c>
      <c r="Q4" s="4">
        <f>E4+P4+O4+4</f>
        <v>129</v>
      </c>
      <c r="R4" s="7">
        <f>ROUNDDOWN(8096/(Q4+2),0)</f>
        <v>61</v>
      </c>
      <c r="S4" s="7">
        <f>ROUNDUP(1+LOG(ROUNDUP(C4/R4,0),R4),0)</f>
        <v>3</v>
      </c>
      <c r="T4" s="7">
        <f>ROUNDUP(POWER(R4,1-1),0)+IF(S4&gt;1,ROUNDUP(POWER(R4,2-1),0),0)+IF(S4&gt;2,ROUNDUP(POWER(R4,3-1),0),0)+IF(S4&gt;3,ROUNDUP(POWER(R4,4-1),0),0)</f>
        <v>3783</v>
      </c>
      <c r="U4" s="13">
        <f>8192*T4</f>
        <v>30990336</v>
      </c>
      <c r="V4" s="15">
        <f>IF(J4=0,0,FLOOR(2+((J4+7)/8),1))</f>
        <v>3</v>
      </c>
      <c r="W4" s="15">
        <f>IF(L4=0,0,2+(IF(H4=1,L4+1,L4)*2)+M4+IF(H4=1,8,0))</f>
        <v>19</v>
      </c>
      <c r="X4" s="7">
        <f aca="true" t="shared" si="0" ref="X4:X50">K4+W4+V4+1+6</f>
        <v>37</v>
      </c>
      <c r="Y4" s="15">
        <f aca="true" t="shared" si="1" ref="Y4:Y50">FLOOR(8096/(X4+2),1)</f>
        <v>207</v>
      </c>
      <c r="Z4" s="15">
        <f>8096*((100-I4)/100)/(X4+2)</f>
        <v>0</v>
      </c>
      <c r="AA4" s="15">
        <f>ROUNDUP(C4/(Y4-Z4),0)</f>
        <v>49</v>
      </c>
      <c r="AB4" s="13">
        <f aca="true" t="shared" si="2" ref="AB4:AB50">8192*AA4</f>
        <v>401408</v>
      </c>
      <c r="AC4" s="13">
        <f aca="true" t="shared" si="3" ref="AC4:AC50">U4+AB4</f>
        <v>31391744</v>
      </c>
    </row>
    <row r="5" spans="3:29" ht="12.75">
      <c r="C5" s="5">
        <v>1</v>
      </c>
      <c r="H5" s="8">
        <v>1</v>
      </c>
      <c r="I5" s="8">
        <v>100</v>
      </c>
      <c r="O5" s="7">
        <f aca="true" t="shared" si="4" ref="O5:O50">ROUND(2+((D5+IF(H5=1,1,0)+7)/8),0)</f>
        <v>3</v>
      </c>
      <c r="P5" s="4">
        <f aca="true" t="shared" si="5" ref="P5:P50">IF(F5=0,0,(2+(IF(H5=1,F5+1,F5)*2)+G5+IF(H5=1,8,0)))</f>
        <v>0</v>
      </c>
      <c r="Q5" s="4">
        <f aca="true" t="shared" si="6" ref="Q5:Q50">E5+P5+O5+4</f>
        <v>7</v>
      </c>
      <c r="R5" s="7">
        <f aca="true" t="shared" si="7" ref="R5:R50">ROUNDDOWN(8096/(Q5+2),0)</f>
        <v>899</v>
      </c>
      <c r="S5" s="7">
        <f aca="true" t="shared" si="8" ref="S5:S50">ROUNDUP(1+LOG(ROUNDUP(C5/R5,0),R5),0)</f>
        <v>1</v>
      </c>
      <c r="T5" s="7">
        <f aca="true" t="shared" si="9" ref="T5:T50">ROUNDUP(POWER(R5,1-1),0)+IF(S5&gt;1,ROUNDUP(POWER(R5,2-1),0),0)+IF(S5&gt;2,ROUNDUP(POWER(R5,3-1),0),0)+IF(S5&gt;3,ROUNDUP(POWER(R5,4-1),0),0)</f>
        <v>1</v>
      </c>
      <c r="U5" s="13">
        <f aca="true" t="shared" si="10" ref="U5:U50">8192*T5</f>
        <v>8192</v>
      </c>
      <c r="V5" s="15">
        <f aca="true" t="shared" si="11" ref="V5:V50">IF(J5=0,0,FLOOR(2+((J5+7)/8),1))</f>
        <v>0</v>
      </c>
      <c r="W5" s="15">
        <f aca="true" t="shared" si="12" ref="W5:W50">IF(L5=0,0,2+(IF(H5=1,L5+1,L5)*2)+M5+IF(H5=1,8,0))</f>
        <v>0</v>
      </c>
      <c r="X5" s="7">
        <f t="shared" si="0"/>
        <v>7</v>
      </c>
      <c r="Y5" s="15">
        <f t="shared" si="1"/>
        <v>899</v>
      </c>
      <c r="Z5" s="15">
        <f aca="true" t="shared" si="13" ref="Z5:Z50">8096*((100-I5)/100)/(X5+2)</f>
        <v>0</v>
      </c>
      <c r="AA5" s="15">
        <f aca="true" t="shared" si="14" ref="AA5:AA50">ROUNDUP(C5/(Y5-Z5),0)</f>
        <v>1</v>
      </c>
      <c r="AB5" s="13">
        <f t="shared" si="2"/>
        <v>8192</v>
      </c>
      <c r="AC5" s="13">
        <f t="shared" si="3"/>
        <v>16384</v>
      </c>
    </row>
    <row r="6" spans="3:29" ht="12.75">
      <c r="C6" s="5">
        <v>1</v>
      </c>
      <c r="H6" s="8">
        <v>1</v>
      </c>
      <c r="I6" s="8">
        <v>100</v>
      </c>
      <c r="O6" s="7">
        <f t="shared" si="4"/>
        <v>3</v>
      </c>
      <c r="P6" s="4">
        <f t="shared" si="5"/>
        <v>0</v>
      </c>
      <c r="Q6" s="4">
        <f t="shared" si="6"/>
        <v>7</v>
      </c>
      <c r="R6" s="7">
        <f t="shared" si="7"/>
        <v>899</v>
      </c>
      <c r="S6" s="7">
        <f t="shared" si="8"/>
        <v>1</v>
      </c>
      <c r="T6" s="7">
        <f t="shared" si="9"/>
        <v>1</v>
      </c>
      <c r="U6" s="13">
        <f t="shared" si="10"/>
        <v>8192</v>
      </c>
      <c r="V6" s="15">
        <f t="shared" si="11"/>
        <v>0</v>
      </c>
      <c r="W6" s="15">
        <f t="shared" si="12"/>
        <v>0</v>
      </c>
      <c r="X6" s="7">
        <f t="shared" si="0"/>
        <v>7</v>
      </c>
      <c r="Y6" s="15">
        <f t="shared" si="1"/>
        <v>899</v>
      </c>
      <c r="Z6" s="15">
        <f t="shared" si="13"/>
        <v>0</v>
      </c>
      <c r="AA6" s="15">
        <f t="shared" si="14"/>
        <v>1</v>
      </c>
      <c r="AB6" s="13">
        <f t="shared" si="2"/>
        <v>8192</v>
      </c>
      <c r="AC6" s="13">
        <f t="shared" si="3"/>
        <v>16384</v>
      </c>
    </row>
    <row r="7" spans="3:29" ht="12.75">
      <c r="C7" s="5">
        <v>1</v>
      </c>
      <c r="H7" s="8">
        <v>1</v>
      </c>
      <c r="I7" s="8">
        <v>100</v>
      </c>
      <c r="O7" s="7">
        <f t="shared" si="4"/>
        <v>3</v>
      </c>
      <c r="P7" s="4">
        <f t="shared" si="5"/>
        <v>0</v>
      </c>
      <c r="Q7" s="4">
        <f t="shared" si="6"/>
        <v>7</v>
      </c>
      <c r="R7" s="7">
        <f t="shared" si="7"/>
        <v>899</v>
      </c>
      <c r="S7" s="7">
        <f t="shared" si="8"/>
        <v>1</v>
      </c>
      <c r="T7" s="7">
        <f t="shared" si="9"/>
        <v>1</v>
      </c>
      <c r="U7" s="13">
        <f t="shared" si="10"/>
        <v>8192</v>
      </c>
      <c r="V7" s="15">
        <f t="shared" si="11"/>
        <v>0</v>
      </c>
      <c r="W7" s="15">
        <f t="shared" si="12"/>
        <v>0</v>
      </c>
      <c r="X7" s="7">
        <f t="shared" si="0"/>
        <v>7</v>
      </c>
      <c r="Y7" s="15">
        <f t="shared" si="1"/>
        <v>899</v>
      </c>
      <c r="Z7" s="15">
        <f t="shared" si="13"/>
        <v>0</v>
      </c>
      <c r="AA7" s="15">
        <f t="shared" si="14"/>
        <v>1</v>
      </c>
      <c r="AB7" s="13">
        <f t="shared" si="2"/>
        <v>8192</v>
      </c>
      <c r="AC7" s="13">
        <f t="shared" si="3"/>
        <v>16384</v>
      </c>
    </row>
    <row r="8" spans="3:29" ht="12.75">
      <c r="C8" s="5">
        <v>1</v>
      </c>
      <c r="H8" s="8">
        <v>1</v>
      </c>
      <c r="I8" s="8">
        <v>100</v>
      </c>
      <c r="O8" s="7">
        <f t="shared" si="4"/>
        <v>3</v>
      </c>
      <c r="P8" s="4">
        <f t="shared" si="5"/>
        <v>0</v>
      </c>
      <c r="Q8" s="4">
        <f t="shared" si="6"/>
        <v>7</v>
      </c>
      <c r="R8" s="7">
        <f t="shared" si="7"/>
        <v>899</v>
      </c>
      <c r="S8" s="7">
        <f t="shared" si="8"/>
        <v>1</v>
      </c>
      <c r="T8" s="7">
        <f t="shared" si="9"/>
        <v>1</v>
      </c>
      <c r="U8" s="13">
        <f t="shared" si="10"/>
        <v>8192</v>
      </c>
      <c r="V8" s="15">
        <f t="shared" si="11"/>
        <v>0</v>
      </c>
      <c r="W8" s="15">
        <f t="shared" si="12"/>
        <v>0</v>
      </c>
      <c r="X8" s="7">
        <f t="shared" si="0"/>
        <v>7</v>
      </c>
      <c r="Y8" s="15">
        <f t="shared" si="1"/>
        <v>899</v>
      </c>
      <c r="Z8" s="15">
        <f t="shared" si="13"/>
        <v>0</v>
      </c>
      <c r="AA8" s="15">
        <f t="shared" si="14"/>
        <v>1</v>
      </c>
      <c r="AB8" s="13">
        <f t="shared" si="2"/>
        <v>8192</v>
      </c>
      <c r="AC8" s="13">
        <f t="shared" si="3"/>
        <v>16384</v>
      </c>
    </row>
    <row r="9" spans="3:29" ht="12.75">
      <c r="C9" s="5">
        <v>1</v>
      </c>
      <c r="H9" s="8">
        <v>1</v>
      </c>
      <c r="I9" s="8">
        <v>100</v>
      </c>
      <c r="O9" s="7">
        <f t="shared" si="4"/>
        <v>3</v>
      </c>
      <c r="P9" s="4">
        <f t="shared" si="5"/>
        <v>0</v>
      </c>
      <c r="Q9" s="4">
        <f t="shared" si="6"/>
        <v>7</v>
      </c>
      <c r="R9" s="7">
        <f t="shared" si="7"/>
        <v>899</v>
      </c>
      <c r="S9" s="7">
        <f t="shared" si="8"/>
        <v>1</v>
      </c>
      <c r="T9" s="7">
        <f t="shared" si="9"/>
        <v>1</v>
      </c>
      <c r="U9" s="13">
        <f t="shared" si="10"/>
        <v>8192</v>
      </c>
      <c r="V9" s="15">
        <f t="shared" si="11"/>
        <v>0</v>
      </c>
      <c r="W9" s="15">
        <f t="shared" si="12"/>
        <v>0</v>
      </c>
      <c r="X9" s="7">
        <f t="shared" si="0"/>
        <v>7</v>
      </c>
      <c r="Y9" s="15">
        <f t="shared" si="1"/>
        <v>899</v>
      </c>
      <c r="Z9" s="15">
        <f t="shared" si="13"/>
        <v>0</v>
      </c>
      <c r="AA9" s="15">
        <f t="shared" si="14"/>
        <v>1</v>
      </c>
      <c r="AB9" s="13">
        <f t="shared" si="2"/>
        <v>8192</v>
      </c>
      <c r="AC9" s="13">
        <f t="shared" si="3"/>
        <v>16384</v>
      </c>
    </row>
    <row r="10" spans="3:29" ht="12.75">
      <c r="C10" s="5">
        <v>1</v>
      </c>
      <c r="H10" s="8">
        <v>1</v>
      </c>
      <c r="I10" s="8">
        <v>100</v>
      </c>
      <c r="O10" s="7">
        <f t="shared" si="4"/>
        <v>3</v>
      </c>
      <c r="P10" s="4">
        <f t="shared" si="5"/>
        <v>0</v>
      </c>
      <c r="Q10" s="4">
        <f t="shared" si="6"/>
        <v>7</v>
      </c>
      <c r="R10" s="7">
        <f t="shared" si="7"/>
        <v>899</v>
      </c>
      <c r="S10" s="7">
        <f t="shared" si="8"/>
        <v>1</v>
      </c>
      <c r="T10" s="7">
        <f t="shared" si="9"/>
        <v>1</v>
      </c>
      <c r="U10" s="13">
        <f t="shared" si="10"/>
        <v>8192</v>
      </c>
      <c r="V10" s="15">
        <f t="shared" si="11"/>
        <v>0</v>
      </c>
      <c r="W10" s="15">
        <f t="shared" si="12"/>
        <v>0</v>
      </c>
      <c r="X10" s="7">
        <f t="shared" si="0"/>
        <v>7</v>
      </c>
      <c r="Y10" s="15">
        <f t="shared" si="1"/>
        <v>899</v>
      </c>
      <c r="Z10" s="15">
        <f t="shared" si="13"/>
        <v>0</v>
      </c>
      <c r="AA10" s="15">
        <f t="shared" si="14"/>
        <v>1</v>
      </c>
      <c r="AB10" s="13">
        <f t="shared" si="2"/>
        <v>8192</v>
      </c>
      <c r="AC10" s="13">
        <f t="shared" si="3"/>
        <v>16384</v>
      </c>
    </row>
    <row r="11" spans="3:29" ht="12.75">
      <c r="C11" s="5">
        <v>1</v>
      </c>
      <c r="H11" s="8">
        <v>1</v>
      </c>
      <c r="I11" s="8">
        <v>100</v>
      </c>
      <c r="O11" s="7">
        <f t="shared" si="4"/>
        <v>3</v>
      </c>
      <c r="P11" s="4">
        <f t="shared" si="5"/>
        <v>0</v>
      </c>
      <c r="Q11" s="4">
        <f t="shared" si="6"/>
        <v>7</v>
      </c>
      <c r="R11" s="7">
        <f t="shared" si="7"/>
        <v>899</v>
      </c>
      <c r="S11" s="7">
        <f t="shared" si="8"/>
        <v>1</v>
      </c>
      <c r="T11" s="7">
        <f t="shared" si="9"/>
        <v>1</v>
      </c>
      <c r="U11" s="13">
        <f t="shared" si="10"/>
        <v>8192</v>
      </c>
      <c r="V11" s="15">
        <f t="shared" si="11"/>
        <v>0</v>
      </c>
      <c r="W11" s="15">
        <f t="shared" si="12"/>
        <v>0</v>
      </c>
      <c r="X11" s="7">
        <f t="shared" si="0"/>
        <v>7</v>
      </c>
      <c r="Y11" s="15">
        <f t="shared" si="1"/>
        <v>899</v>
      </c>
      <c r="Z11" s="15">
        <f t="shared" si="13"/>
        <v>0</v>
      </c>
      <c r="AA11" s="15">
        <f t="shared" si="14"/>
        <v>1</v>
      </c>
      <c r="AB11" s="13">
        <f t="shared" si="2"/>
        <v>8192</v>
      </c>
      <c r="AC11" s="13">
        <f t="shared" si="3"/>
        <v>16384</v>
      </c>
    </row>
    <row r="12" spans="3:29" ht="12.75">
      <c r="C12" s="5">
        <v>1</v>
      </c>
      <c r="H12" s="8">
        <v>1</v>
      </c>
      <c r="I12" s="8">
        <v>100</v>
      </c>
      <c r="O12" s="7">
        <f t="shared" si="4"/>
        <v>3</v>
      </c>
      <c r="P12" s="4">
        <f t="shared" si="5"/>
        <v>0</v>
      </c>
      <c r="Q12" s="4">
        <f t="shared" si="6"/>
        <v>7</v>
      </c>
      <c r="R12" s="7">
        <f t="shared" si="7"/>
        <v>899</v>
      </c>
      <c r="S12" s="7">
        <f t="shared" si="8"/>
        <v>1</v>
      </c>
      <c r="T12" s="7">
        <f t="shared" si="9"/>
        <v>1</v>
      </c>
      <c r="U12" s="13">
        <f t="shared" si="10"/>
        <v>8192</v>
      </c>
      <c r="V12" s="15">
        <f t="shared" si="11"/>
        <v>0</v>
      </c>
      <c r="W12" s="15">
        <f t="shared" si="12"/>
        <v>0</v>
      </c>
      <c r="X12" s="7">
        <f t="shared" si="0"/>
        <v>7</v>
      </c>
      <c r="Y12" s="15">
        <f t="shared" si="1"/>
        <v>899</v>
      </c>
      <c r="Z12" s="15">
        <f t="shared" si="13"/>
        <v>0</v>
      </c>
      <c r="AA12" s="15">
        <f t="shared" si="14"/>
        <v>1</v>
      </c>
      <c r="AB12" s="13">
        <f t="shared" si="2"/>
        <v>8192</v>
      </c>
      <c r="AC12" s="13">
        <f t="shared" si="3"/>
        <v>16384</v>
      </c>
    </row>
    <row r="13" spans="3:29" ht="12.75">
      <c r="C13" s="5">
        <v>1</v>
      </c>
      <c r="H13" s="8">
        <v>1</v>
      </c>
      <c r="I13" s="8">
        <v>100</v>
      </c>
      <c r="O13" s="7">
        <f t="shared" si="4"/>
        <v>3</v>
      </c>
      <c r="P13" s="4">
        <f t="shared" si="5"/>
        <v>0</v>
      </c>
      <c r="Q13" s="4">
        <f t="shared" si="6"/>
        <v>7</v>
      </c>
      <c r="R13" s="7">
        <f t="shared" si="7"/>
        <v>899</v>
      </c>
      <c r="S13" s="7">
        <f t="shared" si="8"/>
        <v>1</v>
      </c>
      <c r="T13" s="7">
        <f t="shared" si="9"/>
        <v>1</v>
      </c>
      <c r="U13" s="13">
        <f t="shared" si="10"/>
        <v>8192</v>
      </c>
      <c r="V13" s="15">
        <f t="shared" si="11"/>
        <v>0</v>
      </c>
      <c r="W13" s="15">
        <f t="shared" si="12"/>
        <v>0</v>
      </c>
      <c r="X13" s="7">
        <f t="shared" si="0"/>
        <v>7</v>
      </c>
      <c r="Y13" s="15">
        <f t="shared" si="1"/>
        <v>899</v>
      </c>
      <c r="Z13" s="15">
        <f t="shared" si="13"/>
        <v>0</v>
      </c>
      <c r="AA13" s="15">
        <f t="shared" si="14"/>
        <v>1</v>
      </c>
      <c r="AB13" s="13">
        <f t="shared" si="2"/>
        <v>8192</v>
      </c>
      <c r="AC13" s="13">
        <f t="shared" si="3"/>
        <v>16384</v>
      </c>
    </row>
    <row r="14" spans="3:29" ht="12.75">
      <c r="C14" s="5">
        <v>1</v>
      </c>
      <c r="H14" s="8">
        <v>1</v>
      </c>
      <c r="I14" s="8">
        <v>100</v>
      </c>
      <c r="O14" s="7">
        <f t="shared" si="4"/>
        <v>3</v>
      </c>
      <c r="P14" s="4">
        <f t="shared" si="5"/>
        <v>0</v>
      </c>
      <c r="Q14" s="4">
        <f t="shared" si="6"/>
        <v>7</v>
      </c>
      <c r="R14" s="7">
        <f t="shared" si="7"/>
        <v>899</v>
      </c>
      <c r="S14" s="7">
        <f t="shared" si="8"/>
        <v>1</v>
      </c>
      <c r="T14" s="7">
        <f t="shared" si="9"/>
        <v>1</v>
      </c>
      <c r="U14" s="13">
        <f t="shared" si="10"/>
        <v>8192</v>
      </c>
      <c r="V14" s="15">
        <f t="shared" si="11"/>
        <v>0</v>
      </c>
      <c r="W14" s="15">
        <f t="shared" si="12"/>
        <v>0</v>
      </c>
      <c r="X14" s="7">
        <f t="shared" si="0"/>
        <v>7</v>
      </c>
      <c r="Y14" s="15">
        <f t="shared" si="1"/>
        <v>899</v>
      </c>
      <c r="Z14" s="15">
        <f t="shared" si="13"/>
        <v>0</v>
      </c>
      <c r="AA14" s="15">
        <f t="shared" si="14"/>
        <v>1</v>
      </c>
      <c r="AB14" s="13">
        <f t="shared" si="2"/>
        <v>8192</v>
      </c>
      <c r="AC14" s="13">
        <f t="shared" si="3"/>
        <v>16384</v>
      </c>
    </row>
    <row r="15" spans="3:29" ht="12.75">
      <c r="C15" s="5">
        <v>1</v>
      </c>
      <c r="H15" s="8">
        <v>1</v>
      </c>
      <c r="I15" s="8">
        <v>100</v>
      </c>
      <c r="O15" s="7">
        <f t="shared" si="4"/>
        <v>3</v>
      </c>
      <c r="P15" s="4">
        <f t="shared" si="5"/>
        <v>0</v>
      </c>
      <c r="Q15" s="4">
        <f t="shared" si="6"/>
        <v>7</v>
      </c>
      <c r="R15" s="7">
        <f t="shared" si="7"/>
        <v>899</v>
      </c>
      <c r="S15" s="7">
        <f t="shared" si="8"/>
        <v>1</v>
      </c>
      <c r="T15" s="7">
        <f t="shared" si="9"/>
        <v>1</v>
      </c>
      <c r="U15" s="13">
        <f t="shared" si="10"/>
        <v>8192</v>
      </c>
      <c r="V15" s="15">
        <f t="shared" si="11"/>
        <v>0</v>
      </c>
      <c r="W15" s="15">
        <f t="shared" si="12"/>
        <v>0</v>
      </c>
      <c r="X15" s="7">
        <f t="shared" si="0"/>
        <v>7</v>
      </c>
      <c r="Y15" s="15">
        <f t="shared" si="1"/>
        <v>899</v>
      </c>
      <c r="Z15" s="15">
        <f t="shared" si="13"/>
        <v>0</v>
      </c>
      <c r="AA15" s="15">
        <f t="shared" si="14"/>
        <v>1</v>
      </c>
      <c r="AB15" s="13">
        <f t="shared" si="2"/>
        <v>8192</v>
      </c>
      <c r="AC15" s="13">
        <f t="shared" si="3"/>
        <v>16384</v>
      </c>
    </row>
    <row r="16" spans="3:29" ht="12.75">
      <c r="C16" s="5">
        <v>1</v>
      </c>
      <c r="H16" s="8">
        <v>1</v>
      </c>
      <c r="I16" s="8">
        <v>100</v>
      </c>
      <c r="O16" s="7">
        <f t="shared" si="4"/>
        <v>3</v>
      </c>
      <c r="P16" s="4">
        <f t="shared" si="5"/>
        <v>0</v>
      </c>
      <c r="Q16" s="4">
        <f t="shared" si="6"/>
        <v>7</v>
      </c>
      <c r="R16" s="7">
        <f t="shared" si="7"/>
        <v>899</v>
      </c>
      <c r="S16" s="7">
        <f t="shared" si="8"/>
        <v>1</v>
      </c>
      <c r="T16" s="7">
        <f t="shared" si="9"/>
        <v>1</v>
      </c>
      <c r="U16" s="13">
        <f t="shared" si="10"/>
        <v>8192</v>
      </c>
      <c r="V16" s="15">
        <f t="shared" si="11"/>
        <v>0</v>
      </c>
      <c r="W16" s="15">
        <f t="shared" si="12"/>
        <v>0</v>
      </c>
      <c r="X16" s="7">
        <f t="shared" si="0"/>
        <v>7</v>
      </c>
      <c r="Y16" s="15">
        <f t="shared" si="1"/>
        <v>899</v>
      </c>
      <c r="Z16" s="15">
        <f t="shared" si="13"/>
        <v>0</v>
      </c>
      <c r="AA16" s="15">
        <f t="shared" si="14"/>
        <v>1</v>
      </c>
      <c r="AB16" s="13">
        <f t="shared" si="2"/>
        <v>8192</v>
      </c>
      <c r="AC16" s="13">
        <f t="shared" si="3"/>
        <v>16384</v>
      </c>
    </row>
    <row r="17" spans="3:29" ht="12.75">
      <c r="C17" s="5">
        <v>1</v>
      </c>
      <c r="H17" s="8">
        <v>1</v>
      </c>
      <c r="I17" s="8">
        <v>100</v>
      </c>
      <c r="O17" s="7">
        <f t="shared" si="4"/>
        <v>3</v>
      </c>
      <c r="P17" s="4">
        <f t="shared" si="5"/>
        <v>0</v>
      </c>
      <c r="Q17" s="4">
        <f t="shared" si="6"/>
        <v>7</v>
      </c>
      <c r="R17" s="7">
        <f t="shared" si="7"/>
        <v>899</v>
      </c>
      <c r="S17" s="7">
        <f t="shared" si="8"/>
        <v>1</v>
      </c>
      <c r="T17" s="7">
        <f t="shared" si="9"/>
        <v>1</v>
      </c>
      <c r="U17" s="13">
        <f t="shared" si="10"/>
        <v>8192</v>
      </c>
      <c r="V17" s="15">
        <f t="shared" si="11"/>
        <v>0</v>
      </c>
      <c r="W17" s="15">
        <f t="shared" si="12"/>
        <v>0</v>
      </c>
      <c r="X17" s="7">
        <f t="shared" si="0"/>
        <v>7</v>
      </c>
      <c r="Y17" s="15">
        <f t="shared" si="1"/>
        <v>899</v>
      </c>
      <c r="Z17" s="15">
        <f t="shared" si="13"/>
        <v>0</v>
      </c>
      <c r="AA17" s="15">
        <f t="shared" si="14"/>
        <v>1</v>
      </c>
      <c r="AB17" s="13">
        <f t="shared" si="2"/>
        <v>8192</v>
      </c>
      <c r="AC17" s="13">
        <f t="shared" si="3"/>
        <v>16384</v>
      </c>
    </row>
    <row r="18" spans="3:29" ht="12.75">
      <c r="C18" s="5">
        <v>1</v>
      </c>
      <c r="H18" s="8">
        <v>1</v>
      </c>
      <c r="I18" s="8">
        <v>100</v>
      </c>
      <c r="O18" s="7">
        <f t="shared" si="4"/>
        <v>3</v>
      </c>
      <c r="P18" s="4">
        <f t="shared" si="5"/>
        <v>0</v>
      </c>
      <c r="Q18" s="4">
        <f t="shared" si="6"/>
        <v>7</v>
      </c>
      <c r="R18" s="7">
        <f t="shared" si="7"/>
        <v>899</v>
      </c>
      <c r="S18" s="7">
        <f t="shared" si="8"/>
        <v>1</v>
      </c>
      <c r="T18" s="7">
        <f t="shared" si="9"/>
        <v>1</v>
      </c>
      <c r="U18" s="13">
        <f t="shared" si="10"/>
        <v>8192</v>
      </c>
      <c r="V18" s="15">
        <f t="shared" si="11"/>
        <v>0</v>
      </c>
      <c r="W18" s="15">
        <f t="shared" si="12"/>
        <v>0</v>
      </c>
      <c r="X18" s="7">
        <f t="shared" si="0"/>
        <v>7</v>
      </c>
      <c r="Y18" s="15">
        <f t="shared" si="1"/>
        <v>899</v>
      </c>
      <c r="Z18" s="15">
        <f t="shared" si="13"/>
        <v>0</v>
      </c>
      <c r="AA18" s="15">
        <f t="shared" si="14"/>
        <v>1</v>
      </c>
      <c r="AB18" s="13">
        <f t="shared" si="2"/>
        <v>8192</v>
      </c>
      <c r="AC18" s="13">
        <f t="shared" si="3"/>
        <v>16384</v>
      </c>
    </row>
    <row r="19" spans="3:29" ht="12.75">
      <c r="C19" s="5">
        <v>1</v>
      </c>
      <c r="H19" s="8">
        <v>1</v>
      </c>
      <c r="I19" s="8">
        <v>100</v>
      </c>
      <c r="O19" s="7">
        <f t="shared" si="4"/>
        <v>3</v>
      </c>
      <c r="P19" s="4">
        <f t="shared" si="5"/>
        <v>0</v>
      </c>
      <c r="Q19" s="4">
        <f t="shared" si="6"/>
        <v>7</v>
      </c>
      <c r="R19" s="7">
        <f t="shared" si="7"/>
        <v>899</v>
      </c>
      <c r="S19" s="7">
        <f t="shared" si="8"/>
        <v>1</v>
      </c>
      <c r="T19" s="7">
        <f t="shared" si="9"/>
        <v>1</v>
      </c>
      <c r="U19" s="13">
        <f t="shared" si="10"/>
        <v>8192</v>
      </c>
      <c r="V19" s="15">
        <f t="shared" si="11"/>
        <v>0</v>
      </c>
      <c r="W19" s="15">
        <f t="shared" si="12"/>
        <v>0</v>
      </c>
      <c r="X19" s="7">
        <f t="shared" si="0"/>
        <v>7</v>
      </c>
      <c r="Y19" s="15">
        <f t="shared" si="1"/>
        <v>899</v>
      </c>
      <c r="Z19" s="15">
        <f t="shared" si="13"/>
        <v>0</v>
      </c>
      <c r="AA19" s="15">
        <f t="shared" si="14"/>
        <v>1</v>
      </c>
      <c r="AB19" s="13">
        <f t="shared" si="2"/>
        <v>8192</v>
      </c>
      <c r="AC19" s="13">
        <f t="shared" si="3"/>
        <v>16384</v>
      </c>
    </row>
    <row r="20" spans="3:29" ht="12.75">
      <c r="C20" s="5">
        <v>1</v>
      </c>
      <c r="H20" s="8">
        <v>1</v>
      </c>
      <c r="I20" s="8">
        <v>100</v>
      </c>
      <c r="O20" s="7">
        <f t="shared" si="4"/>
        <v>3</v>
      </c>
      <c r="P20" s="4">
        <f t="shared" si="5"/>
        <v>0</v>
      </c>
      <c r="Q20" s="4">
        <f t="shared" si="6"/>
        <v>7</v>
      </c>
      <c r="R20" s="7">
        <f t="shared" si="7"/>
        <v>899</v>
      </c>
      <c r="S20" s="7">
        <f t="shared" si="8"/>
        <v>1</v>
      </c>
      <c r="T20" s="7">
        <f t="shared" si="9"/>
        <v>1</v>
      </c>
      <c r="U20" s="13">
        <f t="shared" si="10"/>
        <v>8192</v>
      </c>
      <c r="V20" s="15">
        <f t="shared" si="11"/>
        <v>0</v>
      </c>
      <c r="W20" s="15">
        <f t="shared" si="12"/>
        <v>0</v>
      </c>
      <c r="X20" s="7">
        <f t="shared" si="0"/>
        <v>7</v>
      </c>
      <c r="Y20" s="15">
        <f t="shared" si="1"/>
        <v>899</v>
      </c>
      <c r="Z20" s="15">
        <f t="shared" si="13"/>
        <v>0</v>
      </c>
      <c r="AA20" s="15">
        <f t="shared" si="14"/>
        <v>1</v>
      </c>
      <c r="AB20" s="13">
        <f t="shared" si="2"/>
        <v>8192</v>
      </c>
      <c r="AC20" s="13">
        <f t="shared" si="3"/>
        <v>16384</v>
      </c>
    </row>
    <row r="21" spans="3:29" ht="12.75">
      <c r="C21" s="5">
        <v>1</v>
      </c>
      <c r="H21" s="8">
        <v>1</v>
      </c>
      <c r="I21" s="8">
        <v>100</v>
      </c>
      <c r="O21" s="7">
        <f t="shared" si="4"/>
        <v>3</v>
      </c>
      <c r="P21" s="4">
        <f t="shared" si="5"/>
        <v>0</v>
      </c>
      <c r="Q21" s="4">
        <f t="shared" si="6"/>
        <v>7</v>
      </c>
      <c r="R21" s="7">
        <f t="shared" si="7"/>
        <v>899</v>
      </c>
      <c r="S21" s="7">
        <f t="shared" si="8"/>
        <v>1</v>
      </c>
      <c r="T21" s="7">
        <f t="shared" si="9"/>
        <v>1</v>
      </c>
      <c r="U21" s="13">
        <f t="shared" si="10"/>
        <v>8192</v>
      </c>
      <c r="V21" s="15">
        <f t="shared" si="11"/>
        <v>0</v>
      </c>
      <c r="W21" s="15">
        <f t="shared" si="12"/>
        <v>0</v>
      </c>
      <c r="X21" s="7">
        <f t="shared" si="0"/>
        <v>7</v>
      </c>
      <c r="Y21" s="15">
        <f t="shared" si="1"/>
        <v>899</v>
      </c>
      <c r="Z21" s="15">
        <f t="shared" si="13"/>
        <v>0</v>
      </c>
      <c r="AA21" s="15">
        <f t="shared" si="14"/>
        <v>1</v>
      </c>
      <c r="AB21" s="13">
        <f t="shared" si="2"/>
        <v>8192</v>
      </c>
      <c r="AC21" s="13">
        <f t="shared" si="3"/>
        <v>16384</v>
      </c>
    </row>
    <row r="22" spans="3:29" ht="12.75">
      <c r="C22" s="5">
        <v>1</v>
      </c>
      <c r="H22" s="8">
        <v>1</v>
      </c>
      <c r="I22" s="8">
        <v>100</v>
      </c>
      <c r="O22" s="7">
        <f t="shared" si="4"/>
        <v>3</v>
      </c>
      <c r="P22" s="4">
        <f t="shared" si="5"/>
        <v>0</v>
      </c>
      <c r="Q22" s="4">
        <f t="shared" si="6"/>
        <v>7</v>
      </c>
      <c r="R22" s="7">
        <f t="shared" si="7"/>
        <v>899</v>
      </c>
      <c r="S22" s="7">
        <f t="shared" si="8"/>
        <v>1</v>
      </c>
      <c r="T22" s="7">
        <f t="shared" si="9"/>
        <v>1</v>
      </c>
      <c r="U22" s="13">
        <f t="shared" si="10"/>
        <v>8192</v>
      </c>
      <c r="V22" s="15">
        <f t="shared" si="11"/>
        <v>0</v>
      </c>
      <c r="W22" s="15">
        <f t="shared" si="12"/>
        <v>0</v>
      </c>
      <c r="X22" s="7">
        <f t="shared" si="0"/>
        <v>7</v>
      </c>
      <c r="Y22" s="15">
        <f t="shared" si="1"/>
        <v>899</v>
      </c>
      <c r="Z22" s="15">
        <f t="shared" si="13"/>
        <v>0</v>
      </c>
      <c r="AA22" s="15">
        <f t="shared" si="14"/>
        <v>1</v>
      </c>
      <c r="AB22" s="13">
        <f t="shared" si="2"/>
        <v>8192</v>
      </c>
      <c r="AC22" s="13">
        <f t="shared" si="3"/>
        <v>16384</v>
      </c>
    </row>
    <row r="23" spans="3:29" ht="12.75">
      <c r="C23" s="5">
        <v>1</v>
      </c>
      <c r="H23" s="8">
        <v>1</v>
      </c>
      <c r="I23" s="8">
        <v>100</v>
      </c>
      <c r="O23" s="7">
        <f t="shared" si="4"/>
        <v>3</v>
      </c>
      <c r="P23" s="4">
        <f t="shared" si="5"/>
        <v>0</v>
      </c>
      <c r="Q23" s="4">
        <f t="shared" si="6"/>
        <v>7</v>
      </c>
      <c r="R23" s="7">
        <f t="shared" si="7"/>
        <v>899</v>
      </c>
      <c r="S23" s="7">
        <f t="shared" si="8"/>
        <v>1</v>
      </c>
      <c r="T23" s="7">
        <f t="shared" si="9"/>
        <v>1</v>
      </c>
      <c r="U23" s="13">
        <f t="shared" si="10"/>
        <v>8192</v>
      </c>
      <c r="V23" s="15">
        <f t="shared" si="11"/>
        <v>0</v>
      </c>
      <c r="W23" s="15">
        <f t="shared" si="12"/>
        <v>0</v>
      </c>
      <c r="X23" s="7">
        <f t="shared" si="0"/>
        <v>7</v>
      </c>
      <c r="Y23" s="15">
        <f t="shared" si="1"/>
        <v>899</v>
      </c>
      <c r="Z23" s="15">
        <f t="shared" si="13"/>
        <v>0</v>
      </c>
      <c r="AA23" s="15">
        <f t="shared" si="14"/>
        <v>1</v>
      </c>
      <c r="AB23" s="13">
        <f t="shared" si="2"/>
        <v>8192</v>
      </c>
      <c r="AC23" s="13">
        <f t="shared" si="3"/>
        <v>16384</v>
      </c>
    </row>
    <row r="24" spans="3:29" ht="12.75">
      <c r="C24" s="5">
        <v>1</v>
      </c>
      <c r="H24" s="8">
        <v>1</v>
      </c>
      <c r="I24" s="8">
        <v>100</v>
      </c>
      <c r="O24" s="7">
        <f t="shared" si="4"/>
        <v>3</v>
      </c>
      <c r="P24" s="4">
        <f t="shared" si="5"/>
        <v>0</v>
      </c>
      <c r="Q24" s="4">
        <f t="shared" si="6"/>
        <v>7</v>
      </c>
      <c r="R24" s="7">
        <f t="shared" si="7"/>
        <v>899</v>
      </c>
      <c r="S24" s="7">
        <f t="shared" si="8"/>
        <v>1</v>
      </c>
      <c r="T24" s="7">
        <f t="shared" si="9"/>
        <v>1</v>
      </c>
      <c r="U24" s="13">
        <f t="shared" si="10"/>
        <v>8192</v>
      </c>
      <c r="V24" s="15">
        <f t="shared" si="11"/>
        <v>0</v>
      </c>
      <c r="W24" s="15">
        <f t="shared" si="12"/>
        <v>0</v>
      </c>
      <c r="X24" s="7">
        <f t="shared" si="0"/>
        <v>7</v>
      </c>
      <c r="Y24" s="15">
        <f t="shared" si="1"/>
        <v>899</v>
      </c>
      <c r="Z24" s="15">
        <f t="shared" si="13"/>
        <v>0</v>
      </c>
      <c r="AA24" s="15">
        <f t="shared" si="14"/>
        <v>1</v>
      </c>
      <c r="AB24" s="13">
        <f t="shared" si="2"/>
        <v>8192</v>
      </c>
      <c r="AC24" s="13">
        <f t="shared" si="3"/>
        <v>16384</v>
      </c>
    </row>
    <row r="25" spans="3:29" ht="12.75">
      <c r="C25" s="5">
        <v>1</v>
      </c>
      <c r="H25" s="8">
        <v>1</v>
      </c>
      <c r="I25" s="8">
        <v>100</v>
      </c>
      <c r="O25" s="7">
        <f t="shared" si="4"/>
        <v>3</v>
      </c>
      <c r="P25" s="4">
        <f t="shared" si="5"/>
        <v>0</v>
      </c>
      <c r="Q25" s="4">
        <f t="shared" si="6"/>
        <v>7</v>
      </c>
      <c r="R25" s="7">
        <f t="shared" si="7"/>
        <v>899</v>
      </c>
      <c r="S25" s="7">
        <f t="shared" si="8"/>
        <v>1</v>
      </c>
      <c r="T25" s="7">
        <f t="shared" si="9"/>
        <v>1</v>
      </c>
      <c r="U25" s="13">
        <f t="shared" si="10"/>
        <v>8192</v>
      </c>
      <c r="V25" s="15">
        <f t="shared" si="11"/>
        <v>0</v>
      </c>
      <c r="W25" s="15">
        <f t="shared" si="12"/>
        <v>0</v>
      </c>
      <c r="X25" s="7">
        <f t="shared" si="0"/>
        <v>7</v>
      </c>
      <c r="Y25" s="15">
        <f t="shared" si="1"/>
        <v>899</v>
      </c>
      <c r="Z25" s="15">
        <f t="shared" si="13"/>
        <v>0</v>
      </c>
      <c r="AA25" s="15">
        <f t="shared" si="14"/>
        <v>1</v>
      </c>
      <c r="AB25" s="13">
        <f t="shared" si="2"/>
        <v>8192</v>
      </c>
      <c r="AC25" s="13">
        <f t="shared" si="3"/>
        <v>16384</v>
      </c>
    </row>
    <row r="26" spans="3:29" ht="12.75">
      <c r="C26" s="5">
        <v>1</v>
      </c>
      <c r="H26" s="8">
        <v>1</v>
      </c>
      <c r="I26" s="8">
        <v>100</v>
      </c>
      <c r="O26" s="7">
        <f t="shared" si="4"/>
        <v>3</v>
      </c>
      <c r="P26" s="4">
        <f t="shared" si="5"/>
        <v>0</v>
      </c>
      <c r="Q26" s="4">
        <f t="shared" si="6"/>
        <v>7</v>
      </c>
      <c r="R26" s="7">
        <f t="shared" si="7"/>
        <v>899</v>
      </c>
      <c r="S26" s="7">
        <f t="shared" si="8"/>
        <v>1</v>
      </c>
      <c r="T26" s="7">
        <f t="shared" si="9"/>
        <v>1</v>
      </c>
      <c r="U26" s="13">
        <f t="shared" si="10"/>
        <v>8192</v>
      </c>
      <c r="V26" s="15">
        <f t="shared" si="11"/>
        <v>0</v>
      </c>
      <c r="W26" s="15">
        <f t="shared" si="12"/>
        <v>0</v>
      </c>
      <c r="X26" s="7">
        <f t="shared" si="0"/>
        <v>7</v>
      </c>
      <c r="Y26" s="15">
        <f t="shared" si="1"/>
        <v>899</v>
      </c>
      <c r="Z26" s="15">
        <f t="shared" si="13"/>
        <v>0</v>
      </c>
      <c r="AA26" s="15">
        <f t="shared" si="14"/>
        <v>1</v>
      </c>
      <c r="AB26" s="13">
        <f t="shared" si="2"/>
        <v>8192</v>
      </c>
      <c r="AC26" s="13">
        <f t="shared" si="3"/>
        <v>16384</v>
      </c>
    </row>
    <row r="27" spans="3:29" ht="12.75">
      <c r="C27" s="5">
        <v>1</v>
      </c>
      <c r="H27" s="8">
        <v>1</v>
      </c>
      <c r="I27" s="8">
        <v>100</v>
      </c>
      <c r="O27" s="7">
        <f t="shared" si="4"/>
        <v>3</v>
      </c>
      <c r="P27" s="4">
        <f t="shared" si="5"/>
        <v>0</v>
      </c>
      <c r="Q27" s="4">
        <f t="shared" si="6"/>
        <v>7</v>
      </c>
      <c r="R27" s="7">
        <f t="shared" si="7"/>
        <v>899</v>
      </c>
      <c r="S27" s="7">
        <f t="shared" si="8"/>
        <v>1</v>
      </c>
      <c r="T27" s="7">
        <f t="shared" si="9"/>
        <v>1</v>
      </c>
      <c r="U27" s="13">
        <f t="shared" si="10"/>
        <v>8192</v>
      </c>
      <c r="V27" s="15">
        <f t="shared" si="11"/>
        <v>0</v>
      </c>
      <c r="W27" s="15">
        <f t="shared" si="12"/>
        <v>0</v>
      </c>
      <c r="X27" s="7">
        <f t="shared" si="0"/>
        <v>7</v>
      </c>
      <c r="Y27" s="15">
        <f t="shared" si="1"/>
        <v>899</v>
      </c>
      <c r="Z27" s="15">
        <f t="shared" si="13"/>
        <v>0</v>
      </c>
      <c r="AA27" s="15">
        <f t="shared" si="14"/>
        <v>1</v>
      </c>
      <c r="AB27" s="13">
        <f t="shared" si="2"/>
        <v>8192</v>
      </c>
      <c r="AC27" s="13">
        <f t="shared" si="3"/>
        <v>16384</v>
      </c>
    </row>
    <row r="28" spans="3:29" ht="12.75">
      <c r="C28" s="5">
        <v>1</v>
      </c>
      <c r="H28" s="8">
        <v>1</v>
      </c>
      <c r="I28" s="8">
        <v>100</v>
      </c>
      <c r="O28" s="7">
        <f t="shared" si="4"/>
        <v>3</v>
      </c>
      <c r="P28" s="4">
        <f t="shared" si="5"/>
        <v>0</v>
      </c>
      <c r="Q28" s="4">
        <f t="shared" si="6"/>
        <v>7</v>
      </c>
      <c r="R28" s="7">
        <f t="shared" si="7"/>
        <v>899</v>
      </c>
      <c r="S28" s="7">
        <f t="shared" si="8"/>
        <v>1</v>
      </c>
      <c r="T28" s="7">
        <f t="shared" si="9"/>
        <v>1</v>
      </c>
      <c r="U28" s="13">
        <f t="shared" si="10"/>
        <v>8192</v>
      </c>
      <c r="V28" s="15">
        <f t="shared" si="11"/>
        <v>0</v>
      </c>
      <c r="W28" s="15">
        <f t="shared" si="12"/>
        <v>0</v>
      </c>
      <c r="X28" s="7">
        <f t="shared" si="0"/>
        <v>7</v>
      </c>
      <c r="Y28" s="15">
        <f t="shared" si="1"/>
        <v>899</v>
      </c>
      <c r="Z28" s="15">
        <f t="shared" si="13"/>
        <v>0</v>
      </c>
      <c r="AA28" s="15">
        <f t="shared" si="14"/>
        <v>1</v>
      </c>
      <c r="AB28" s="13">
        <f t="shared" si="2"/>
        <v>8192</v>
      </c>
      <c r="AC28" s="13">
        <f t="shared" si="3"/>
        <v>16384</v>
      </c>
    </row>
    <row r="29" spans="3:29" ht="12.75">
      <c r="C29" s="5">
        <v>1</v>
      </c>
      <c r="H29" s="8">
        <v>1</v>
      </c>
      <c r="I29" s="8">
        <v>100</v>
      </c>
      <c r="O29" s="7">
        <f t="shared" si="4"/>
        <v>3</v>
      </c>
      <c r="P29" s="4">
        <f t="shared" si="5"/>
        <v>0</v>
      </c>
      <c r="Q29" s="4">
        <f t="shared" si="6"/>
        <v>7</v>
      </c>
      <c r="R29" s="7">
        <f t="shared" si="7"/>
        <v>899</v>
      </c>
      <c r="S29" s="7">
        <f t="shared" si="8"/>
        <v>1</v>
      </c>
      <c r="T29" s="7">
        <f t="shared" si="9"/>
        <v>1</v>
      </c>
      <c r="U29" s="13">
        <f t="shared" si="10"/>
        <v>8192</v>
      </c>
      <c r="V29" s="15">
        <f t="shared" si="11"/>
        <v>0</v>
      </c>
      <c r="W29" s="15">
        <f t="shared" si="12"/>
        <v>0</v>
      </c>
      <c r="X29" s="7">
        <f t="shared" si="0"/>
        <v>7</v>
      </c>
      <c r="Y29" s="15">
        <f t="shared" si="1"/>
        <v>899</v>
      </c>
      <c r="Z29" s="15">
        <f t="shared" si="13"/>
        <v>0</v>
      </c>
      <c r="AA29" s="15">
        <f t="shared" si="14"/>
        <v>1</v>
      </c>
      <c r="AB29" s="13">
        <f t="shared" si="2"/>
        <v>8192</v>
      </c>
      <c r="AC29" s="13">
        <f t="shared" si="3"/>
        <v>16384</v>
      </c>
    </row>
    <row r="30" spans="3:29" ht="12.75">
      <c r="C30" s="5">
        <v>1</v>
      </c>
      <c r="H30" s="8">
        <v>1</v>
      </c>
      <c r="I30" s="8">
        <v>100</v>
      </c>
      <c r="O30" s="7">
        <f t="shared" si="4"/>
        <v>3</v>
      </c>
      <c r="P30" s="4">
        <f t="shared" si="5"/>
        <v>0</v>
      </c>
      <c r="Q30" s="4">
        <f t="shared" si="6"/>
        <v>7</v>
      </c>
      <c r="R30" s="7">
        <f t="shared" si="7"/>
        <v>899</v>
      </c>
      <c r="S30" s="7">
        <f t="shared" si="8"/>
        <v>1</v>
      </c>
      <c r="T30" s="7">
        <f t="shared" si="9"/>
        <v>1</v>
      </c>
      <c r="U30" s="13">
        <f t="shared" si="10"/>
        <v>8192</v>
      </c>
      <c r="V30" s="15">
        <f t="shared" si="11"/>
        <v>0</v>
      </c>
      <c r="W30" s="15">
        <f t="shared" si="12"/>
        <v>0</v>
      </c>
      <c r="X30" s="7">
        <f t="shared" si="0"/>
        <v>7</v>
      </c>
      <c r="Y30" s="15">
        <f t="shared" si="1"/>
        <v>899</v>
      </c>
      <c r="Z30" s="15">
        <f t="shared" si="13"/>
        <v>0</v>
      </c>
      <c r="AA30" s="15">
        <f t="shared" si="14"/>
        <v>1</v>
      </c>
      <c r="AB30" s="13">
        <f t="shared" si="2"/>
        <v>8192</v>
      </c>
      <c r="AC30" s="13">
        <f t="shared" si="3"/>
        <v>16384</v>
      </c>
    </row>
    <row r="31" spans="3:29" ht="12.75">
      <c r="C31" s="5">
        <v>1</v>
      </c>
      <c r="H31" s="8">
        <v>1</v>
      </c>
      <c r="I31" s="8">
        <v>100</v>
      </c>
      <c r="O31" s="7">
        <f t="shared" si="4"/>
        <v>3</v>
      </c>
      <c r="P31" s="4">
        <f t="shared" si="5"/>
        <v>0</v>
      </c>
      <c r="Q31" s="4">
        <f t="shared" si="6"/>
        <v>7</v>
      </c>
      <c r="R31" s="7">
        <f t="shared" si="7"/>
        <v>899</v>
      </c>
      <c r="S31" s="7">
        <f t="shared" si="8"/>
        <v>1</v>
      </c>
      <c r="T31" s="7">
        <f t="shared" si="9"/>
        <v>1</v>
      </c>
      <c r="U31" s="13">
        <f t="shared" si="10"/>
        <v>8192</v>
      </c>
      <c r="V31" s="15">
        <f t="shared" si="11"/>
        <v>0</v>
      </c>
      <c r="W31" s="15">
        <f t="shared" si="12"/>
        <v>0</v>
      </c>
      <c r="X31" s="7">
        <f t="shared" si="0"/>
        <v>7</v>
      </c>
      <c r="Y31" s="15">
        <f t="shared" si="1"/>
        <v>899</v>
      </c>
      <c r="Z31" s="15">
        <f t="shared" si="13"/>
        <v>0</v>
      </c>
      <c r="AA31" s="15">
        <f t="shared" si="14"/>
        <v>1</v>
      </c>
      <c r="AB31" s="13">
        <f t="shared" si="2"/>
        <v>8192</v>
      </c>
      <c r="AC31" s="13">
        <f t="shared" si="3"/>
        <v>16384</v>
      </c>
    </row>
    <row r="32" spans="3:29" ht="12.75">
      <c r="C32" s="5">
        <v>1</v>
      </c>
      <c r="H32" s="8">
        <v>1</v>
      </c>
      <c r="I32" s="8">
        <v>100</v>
      </c>
      <c r="O32" s="7">
        <f t="shared" si="4"/>
        <v>3</v>
      </c>
      <c r="P32" s="4">
        <f t="shared" si="5"/>
        <v>0</v>
      </c>
      <c r="Q32" s="4">
        <f t="shared" si="6"/>
        <v>7</v>
      </c>
      <c r="R32" s="7">
        <f t="shared" si="7"/>
        <v>899</v>
      </c>
      <c r="S32" s="7">
        <f t="shared" si="8"/>
        <v>1</v>
      </c>
      <c r="T32" s="7">
        <f t="shared" si="9"/>
        <v>1</v>
      </c>
      <c r="U32" s="13">
        <f t="shared" si="10"/>
        <v>8192</v>
      </c>
      <c r="V32" s="15">
        <f t="shared" si="11"/>
        <v>0</v>
      </c>
      <c r="W32" s="15">
        <f t="shared" si="12"/>
        <v>0</v>
      </c>
      <c r="X32" s="7">
        <f t="shared" si="0"/>
        <v>7</v>
      </c>
      <c r="Y32" s="15">
        <f t="shared" si="1"/>
        <v>899</v>
      </c>
      <c r="Z32" s="15">
        <f t="shared" si="13"/>
        <v>0</v>
      </c>
      <c r="AA32" s="15">
        <f t="shared" si="14"/>
        <v>1</v>
      </c>
      <c r="AB32" s="13">
        <f t="shared" si="2"/>
        <v>8192</v>
      </c>
      <c r="AC32" s="13">
        <f t="shared" si="3"/>
        <v>16384</v>
      </c>
    </row>
    <row r="33" spans="3:29" ht="12.75">
      <c r="C33" s="5">
        <v>1</v>
      </c>
      <c r="H33" s="8">
        <v>1</v>
      </c>
      <c r="I33" s="8">
        <v>100</v>
      </c>
      <c r="O33" s="7">
        <f t="shared" si="4"/>
        <v>3</v>
      </c>
      <c r="P33" s="4">
        <f t="shared" si="5"/>
        <v>0</v>
      </c>
      <c r="Q33" s="4">
        <f t="shared" si="6"/>
        <v>7</v>
      </c>
      <c r="R33" s="7">
        <f t="shared" si="7"/>
        <v>899</v>
      </c>
      <c r="S33" s="7">
        <f t="shared" si="8"/>
        <v>1</v>
      </c>
      <c r="T33" s="7">
        <f t="shared" si="9"/>
        <v>1</v>
      </c>
      <c r="U33" s="13">
        <f t="shared" si="10"/>
        <v>8192</v>
      </c>
      <c r="V33" s="15">
        <f t="shared" si="11"/>
        <v>0</v>
      </c>
      <c r="W33" s="15">
        <f t="shared" si="12"/>
        <v>0</v>
      </c>
      <c r="X33" s="7">
        <f t="shared" si="0"/>
        <v>7</v>
      </c>
      <c r="Y33" s="15">
        <f t="shared" si="1"/>
        <v>899</v>
      </c>
      <c r="Z33" s="15">
        <f t="shared" si="13"/>
        <v>0</v>
      </c>
      <c r="AA33" s="15">
        <f t="shared" si="14"/>
        <v>1</v>
      </c>
      <c r="AB33" s="13">
        <f t="shared" si="2"/>
        <v>8192</v>
      </c>
      <c r="AC33" s="13">
        <f t="shared" si="3"/>
        <v>16384</v>
      </c>
    </row>
    <row r="34" spans="3:29" ht="12.75">
      <c r="C34" s="5">
        <v>1</v>
      </c>
      <c r="H34" s="8">
        <v>1</v>
      </c>
      <c r="I34" s="8">
        <v>100</v>
      </c>
      <c r="O34" s="7">
        <f t="shared" si="4"/>
        <v>3</v>
      </c>
      <c r="P34" s="4">
        <f t="shared" si="5"/>
        <v>0</v>
      </c>
      <c r="Q34" s="4">
        <f t="shared" si="6"/>
        <v>7</v>
      </c>
      <c r="R34" s="7">
        <f t="shared" si="7"/>
        <v>899</v>
      </c>
      <c r="S34" s="7">
        <f t="shared" si="8"/>
        <v>1</v>
      </c>
      <c r="T34" s="7">
        <f t="shared" si="9"/>
        <v>1</v>
      </c>
      <c r="U34" s="13">
        <f t="shared" si="10"/>
        <v>8192</v>
      </c>
      <c r="V34" s="15">
        <f t="shared" si="11"/>
        <v>0</v>
      </c>
      <c r="W34" s="15">
        <f t="shared" si="12"/>
        <v>0</v>
      </c>
      <c r="X34" s="7">
        <f t="shared" si="0"/>
        <v>7</v>
      </c>
      <c r="Y34" s="15">
        <f t="shared" si="1"/>
        <v>899</v>
      </c>
      <c r="Z34" s="15">
        <f t="shared" si="13"/>
        <v>0</v>
      </c>
      <c r="AA34" s="15">
        <f t="shared" si="14"/>
        <v>1</v>
      </c>
      <c r="AB34" s="13">
        <f t="shared" si="2"/>
        <v>8192</v>
      </c>
      <c r="AC34" s="13">
        <f t="shared" si="3"/>
        <v>16384</v>
      </c>
    </row>
    <row r="35" spans="3:29" ht="12.75">
      <c r="C35" s="5">
        <v>1</v>
      </c>
      <c r="H35" s="8">
        <v>1</v>
      </c>
      <c r="I35" s="8">
        <v>100</v>
      </c>
      <c r="O35" s="7">
        <f t="shared" si="4"/>
        <v>3</v>
      </c>
      <c r="P35" s="4">
        <f t="shared" si="5"/>
        <v>0</v>
      </c>
      <c r="Q35" s="4">
        <f t="shared" si="6"/>
        <v>7</v>
      </c>
      <c r="R35" s="7">
        <f t="shared" si="7"/>
        <v>899</v>
      </c>
      <c r="S35" s="7">
        <f t="shared" si="8"/>
        <v>1</v>
      </c>
      <c r="T35" s="7">
        <f t="shared" si="9"/>
        <v>1</v>
      </c>
      <c r="U35" s="13">
        <f t="shared" si="10"/>
        <v>8192</v>
      </c>
      <c r="V35" s="15">
        <f t="shared" si="11"/>
        <v>0</v>
      </c>
      <c r="W35" s="15">
        <f t="shared" si="12"/>
        <v>0</v>
      </c>
      <c r="X35" s="7">
        <f t="shared" si="0"/>
        <v>7</v>
      </c>
      <c r="Y35" s="15">
        <f t="shared" si="1"/>
        <v>899</v>
      </c>
      <c r="Z35" s="15">
        <f t="shared" si="13"/>
        <v>0</v>
      </c>
      <c r="AA35" s="15">
        <f t="shared" si="14"/>
        <v>1</v>
      </c>
      <c r="AB35" s="13">
        <f t="shared" si="2"/>
        <v>8192</v>
      </c>
      <c r="AC35" s="13">
        <f t="shared" si="3"/>
        <v>16384</v>
      </c>
    </row>
    <row r="36" spans="3:29" ht="12.75">
      <c r="C36" s="5">
        <v>1</v>
      </c>
      <c r="H36" s="8">
        <v>1</v>
      </c>
      <c r="I36" s="8">
        <v>100</v>
      </c>
      <c r="O36" s="7">
        <f t="shared" si="4"/>
        <v>3</v>
      </c>
      <c r="P36" s="4">
        <f t="shared" si="5"/>
        <v>0</v>
      </c>
      <c r="Q36" s="4">
        <f t="shared" si="6"/>
        <v>7</v>
      </c>
      <c r="R36" s="7">
        <f t="shared" si="7"/>
        <v>899</v>
      </c>
      <c r="S36" s="7">
        <f t="shared" si="8"/>
        <v>1</v>
      </c>
      <c r="T36" s="7">
        <f t="shared" si="9"/>
        <v>1</v>
      </c>
      <c r="U36" s="13">
        <f t="shared" si="10"/>
        <v>8192</v>
      </c>
      <c r="V36" s="15">
        <f t="shared" si="11"/>
        <v>0</v>
      </c>
      <c r="W36" s="15">
        <f t="shared" si="12"/>
        <v>0</v>
      </c>
      <c r="X36" s="7">
        <f t="shared" si="0"/>
        <v>7</v>
      </c>
      <c r="Y36" s="15">
        <f t="shared" si="1"/>
        <v>899</v>
      </c>
      <c r="Z36" s="15">
        <f t="shared" si="13"/>
        <v>0</v>
      </c>
      <c r="AA36" s="15">
        <f t="shared" si="14"/>
        <v>1</v>
      </c>
      <c r="AB36" s="13">
        <f t="shared" si="2"/>
        <v>8192</v>
      </c>
      <c r="AC36" s="13">
        <f t="shared" si="3"/>
        <v>16384</v>
      </c>
    </row>
    <row r="37" spans="3:29" ht="12.75">
      <c r="C37" s="5">
        <v>1</v>
      </c>
      <c r="H37" s="8">
        <v>1</v>
      </c>
      <c r="I37" s="8">
        <v>100</v>
      </c>
      <c r="O37" s="7">
        <f t="shared" si="4"/>
        <v>3</v>
      </c>
      <c r="P37" s="4">
        <f t="shared" si="5"/>
        <v>0</v>
      </c>
      <c r="Q37" s="4">
        <f t="shared" si="6"/>
        <v>7</v>
      </c>
      <c r="R37" s="7">
        <f t="shared" si="7"/>
        <v>899</v>
      </c>
      <c r="S37" s="7">
        <f t="shared" si="8"/>
        <v>1</v>
      </c>
      <c r="T37" s="7">
        <f t="shared" si="9"/>
        <v>1</v>
      </c>
      <c r="U37" s="13">
        <f t="shared" si="10"/>
        <v>8192</v>
      </c>
      <c r="V37" s="15">
        <f t="shared" si="11"/>
        <v>0</v>
      </c>
      <c r="W37" s="15">
        <f t="shared" si="12"/>
        <v>0</v>
      </c>
      <c r="X37" s="7">
        <f t="shared" si="0"/>
        <v>7</v>
      </c>
      <c r="Y37" s="15">
        <f t="shared" si="1"/>
        <v>899</v>
      </c>
      <c r="Z37" s="15">
        <f t="shared" si="13"/>
        <v>0</v>
      </c>
      <c r="AA37" s="15">
        <f t="shared" si="14"/>
        <v>1</v>
      </c>
      <c r="AB37" s="13">
        <f t="shared" si="2"/>
        <v>8192</v>
      </c>
      <c r="AC37" s="13">
        <f t="shared" si="3"/>
        <v>16384</v>
      </c>
    </row>
    <row r="38" spans="3:29" ht="12.75">
      <c r="C38" s="5">
        <v>1</v>
      </c>
      <c r="H38" s="8">
        <v>1</v>
      </c>
      <c r="I38" s="8">
        <v>100</v>
      </c>
      <c r="O38" s="7">
        <f t="shared" si="4"/>
        <v>3</v>
      </c>
      <c r="P38" s="4">
        <f t="shared" si="5"/>
        <v>0</v>
      </c>
      <c r="Q38" s="4">
        <f t="shared" si="6"/>
        <v>7</v>
      </c>
      <c r="R38" s="7">
        <f t="shared" si="7"/>
        <v>899</v>
      </c>
      <c r="S38" s="7">
        <f t="shared" si="8"/>
        <v>1</v>
      </c>
      <c r="T38" s="7">
        <f t="shared" si="9"/>
        <v>1</v>
      </c>
      <c r="U38" s="13">
        <f t="shared" si="10"/>
        <v>8192</v>
      </c>
      <c r="V38" s="15">
        <f t="shared" si="11"/>
        <v>0</v>
      </c>
      <c r="W38" s="15">
        <f t="shared" si="12"/>
        <v>0</v>
      </c>
      <c r="X38" s="7">
        <f t="shared" si="0"/>
        <v>7</v>
      </c>
      <c r="Y38" s="15">
        <f t="shared" si="1"/>
        <v>899</v>
      </c>
      <c r="Z38" s="15">
        <f t="shared" si="13"/>
        <v>0</v>
      </c>
      <c r="AA38" s="15">
        <f t="shared" si="14"/>
        <v>1</v>
      </c>
      <c r="AB38" s="13">
        <f t="shared" si="2"/>
        <v>8192</v>
      </c>
      <c r="AC38" s="13">
        <f t="shared" si="3"/>
        <v>16384</v>
      </c>
    </row>
    <row r="39" spans="3:29" ht="12.75">
      <c r="C39" s="5">
        <v>1</v>
      </c>
      <c r="H39" s="8">
        <v>1</v>
      </c>
      <c r="I39" s="8">
        <v>100</v>
      </c>
      <c r="O39" s="7">
        <f t="shared" si="4"/>
        <v>3</v>
      </c>
      <c r="P39" s="4">
        <f t="shared" si="5"/>
        <v>0</v>
      </c>
      <c r="Q39" s="4">
        <f t="shared" si="6"/>
        <v>7</v>
      </c>
      <c r="R39" s="7">
        <f t="shared" si="7"/>
        <v>899</v>
      </c>
      <c r="S39" s="7">
        <f t="shared" si="8"/>
        <v>1</v>
      </c>
      <c r="T39" s="7">
        <f t="shared" si="9"/>
        <v>1</v>
      </c>
      <c r="U39" s="13">
        <f t="shared" si="10"/>
        <v>8192</v>
      </c>
      <c r="V39" s="15">
        <f t="shared" si="11"/>
        <v>0</v>
      </c>
      <c r="W39" s="15">
        <f t="shared" si="12"/>
        <v>0</v>
      </c>
      <c r="X39" s="7">
        <f t="shared" si="0"/>
        <v>7</v>
      </c>
      <c r="Y39" s="15">
        <f t="shared" si="1"/>
        <v>899</v>
      </c>
      <c r="Z39" s="15">
        <f t="shared" si="13"/>
        <v>0</v>
      </c>
      <c r="AA39" s="15">
        <f t="shared" si="14"/>
        <v>1</v>
      </c>
      <c r="AB39" s="13">
        <f t="shared" si="2"/>
        <v>8192</v>
      </c>
      <c r="AC39" s="13">
        <f t="shared" si="3"/>
        <v>16384</v>
      </c>
    </row>
    <row r="40" spans="3:29" ht="12.75">
      <c r="C40" s="5">
        <v>1</v>
      </c>
      <c r="H40" s="8">
        <v>1</v>
      </c>
      <c r="I40" s="8">
        <v>100</v>
      </c>
      <c r="O40" s="7">
        <f t="shared" si="4"/>
        <v>3</v>
      </c>
      <c r="P40" s="4">
        <f t="shared" si="5"/>
        <v>0</v>
      </c>
      <c r="Q40" s="4">
        <f t="shared" si="6"/>
        <v>7</v>
      </c>
      <c r="R40" s="7">
        <f t="shared" si="7"/>
        <v>899</v>
      </c>
      <c r="S40" s="7">
        <f t="shared" si="8"/>
        <v>1</v>
      </c>
      <c r="T40" s="7">
        <f t="shared" si="9"/>
        <v>1</v>
      </c>
      <c r="U40" s="13">
        <f t="shared" si="10"/>
        <v>8192</v>
      </c>
      <c r="V40" s="15">
        <f t="shared" si="11"/>
        <v>0</v>
      </c>
      <c r="W40" s="15">
        <f t="shared" si="12"/>
        <v>0</v>
      </c>
      <c r="X40" s="7">
        <f t="shared" si="0"/>
        <v>7</v>
      </c>
      <c r="Y40" s="15">
        <f t="shared" si="1"/>
        <v>899</v>
      </c>
      <c r="Z40" s="15">
        <f t="shared" si="13"/>
        <v>0</v>
      </c>
      <c r="AA40" s="15">
        <f t="shared" si="14"/>
        <v>1</v>
      </c>
      <c r="AB40" s="13">
        <f t="shared" si="2"/>
        <v>8192</v>
      </c>
      <c r="AC40" s="13">
        <f t="shared" si="3"/>
        <v>16384</v>
      </c>
    </row>
    <row r="41" spans="3:29" ht="12.75">
      <c r="C41" s="5">
        <v>1</v>
      </c>
      <c r="H41" s="8">
        <v>1</v>
      </c>
      <c r="I41" s="8">
        <v>100</v>
      </c>
      <c r="O41" s="7">
        <f t="shared" si="4"/>
        <v>3</v>
      </c>
      <c r="P41" s="4">
        <f t="shared" si="5"/>
        <v>0</v>
      </c>
      <c r="Q41" s="4">
        <f t="shared" si="6"/>
        <v>7</v>
      </c>
      <c r="R41" s="7">
        <f t="shared" si="7"/>
        <v>899</v>
      </c>
      <c r="S41" s="7">
        <f t="shared" si="8"/>
        <v>1</v>
      </c>
      <c r="T41" s="7">
        <f t="shared" si="9"/>
        <v>1</v>
      </c>
      <c r="U41" s="13">
        <f t="shared" si="10"/>
        <v>8192</v>
      </c>
      <c r="V41" s="15">
        <f t="shared" si="11"/>
        <v>0</v>
      </c>
      <c r="W41" s="15">
        <f t="shared" si="12"/>
        <v>0</v>
      </c>
      <c r="X41" s="7">
        <f t="shared" si="0"/>
        <v>7</v>
      </c>
      <c r="Y41" s="15">
        <f t="shared" si="1"/>
        <v>899</v>
      </c>
      <c r="Z41" s="15">
        <f t="shared" si="13"/>
        <v>0</v>
      </c>
      <c r="AA41" s="15">
        <f t="shared" si="14"/>
        <v>1</v>
      </c>
      <c r="AB41" s="13">
        <f t="shared" si="2"/>
        <v>8192</v>
      </c>
      <c r="AC41" s="13">
        <f t="shared" si="3"/>
        <v>16384</v>
      </c>
    </row>
    <row r="42" spans="3:29" ht="12.75">
      <c r="C42" s="5">
        <v>1</v>
      </c>
      <c r="H42" s="8">
        <v>1</v>
      </c>
      <c r="I42" s="8">
        <v>100</v>
      </c>
      <c r="O42" s="7">
        <f t="shared" si="4"/>
        <v>3</v>
      </c>
      <c r="P42" s="4">
        <f t="shared" si="5"/>
        <v>0</v>
      </c>
      <c r="Q42" s="4">
        <f t="shared" si="6"/>
        <v>7</v>
      </c>
      <c r="R42" s="7">
        <f t="shared" si="7"/>
        <v>899</v>
      </c>
      <c r="S42" s="7">
        <f t="shared" si="8"/>
        <v>1</v>
      </c>
      <c r="T42" s="7">
        <f t="shared" si="9"/>
        <v>1</v>
      </c>
      <c r="U42" s="13">
        <f t="shared" si="10"/>
        <v>8192</v>
      </c>
      <c r="V42" s="15">
        <f t="shared" si="11"/>
        <v>0</v>
      </c>
      <c r="W42" s="15">
        <f t="shared" si="12"/>
        <v>0</v>
      </c>
      <c r="X42" s="7">
        <f t="shared" si="0"/>
        <v>7</v>
      </c>
      <c r="Y42" s="15">
        <f t="shared" si="1"/>
        <v>899</v>
      </c>
      <c r="Z42" s="15">
        <f t="shared" si="13"/>
        <v>0</v>
      </c>
      <c r="AA42" s="15">
        <f t="shared" si="14"/>
        <v>1</v>
      </c>
      <c r="AB42" s="13">
        <f t="shared" si="2"/>
        <v>8192</v>
      </c>
      <c r="AC42" s="13">
        <f t="shared" si="3"/>
        <v>16384</v>
      </c>
    </row>
    <row r="43" spans="3:29" ht="12.75">
      <c r="C43" s="5">
        <v>1</v>
      </c>
      <c r="H43" s="8">
        <v>1</v>
      </c>
      <c r="I43" s="8">
        <v>100</v>
      </c>
      <c r="O43" s="7">
        <f t="shared" si="4"/>
        <v>3</v>
      </c>
      <c r="P43" s="4">
        <f t="shared" si="5"/>
        <v>0</v>
      </c>
      <c r="Q43" s="4">
        <f t="shared" si="6"/>
        <v>7</v>
      </c>
      <c r="R43" s="7">
        <f t="shared" si="7"/>
        <v>899</v>
      </c>
      <c r="S43" s="7">
        <f t="shared" si="8"/>
        <v>1</v>
      </c>
      <c r="T43" s="7">
        <f t="shared" si="9"/>
        <v>1</v>
      </c>
      <c r="U43" s="13">
        <f t="shared" si="10"/>
        <v>8192</v>
      </c>
      <c r="V43" s="15">
        <f t="shared" si="11"/>
        <v>0</v>
      </c>
      <c r="W43" s="15">
        <f t="shared" si="12"/>
        <v>0</v>
      </c>
      <c r="X43" s="7">
        <f t="shared" si="0"/>
        <v>7</v>
      </c>
      <c r="Y43" s="15">
        <f t="shared" si="1"/>
        <v>899</v>
      </c>
      <c r="Z43" s="15">
        <f t="shared" si="13"/>
        <v>0</v>
      </c>
      <c r="AA43" s="15">
        <f t="shared" si="14"/>
        <v>1</v>
      </c>
      <c r="AB43" s="13">
        <f t="shared" si="2"/>
        <v>8192</v>
      </c>
      <c r="AC43" s="13">
        <f t="shared" si="3"/>
        <v>16384</v>
      </c>
    </row>
    <row r="44" spans="3:29" ht="12.75">
      <c r="C44" s="5">
        <v>1</v>
      </c>
      <c r="H44" s="8">
        <v>1</v>
      </c>
      <c r="I44" s="8">
        <v>100</v>
      </c>
      <c r="O44" s="7">
        <f t="shared" si="4"/>
        <v>3</v>
      </c>
      <c r="P44" s="4">
        <f t="shared" si="5"/>
        <v>0</v>
      </c>
      <c r="Q44" s="4">
        <f t="shared" si="6"/>
        <v>7</v>
      </c>
      <c r="R44" s="7">
        <f t="shared" si="7"/>
        <v>899</v>
      </c>
      <c r="S44" s="7">
        <f t="shared" si="8"/>
        <v>1</v>
      </c>
      <c r="T44" s="7">
        <f t="shared" si="9"/>
        <v>1</v>
      </c>
      <c r="U44" s="13">
        <f t="shared" si="10"/>
        <v>8192</v>
      </c>
      <c r="V44" s="15">
        <f t="shared" si="11"/>
        <v>0</v>
      </c>
      <c r="W44" s="15">
        <f t="shared" si="12"/>
        <v>0</v>
      </c>
      <c r="X44" s="7">
        <f t="shared" si="0"/>
        <v>7</v>
      </c>
      <c r="Y44" s="15">
        <f t="shared" si="1"/>
        <v>899</v>
      </c>
      <c r="Z44" s="15">
        <f t="shared" si="13"/>
        <v>0</v>
      </c>
      <c r="AA44" s="15">
        <f t="shared" si="14"/>
        <v>1</v>
      </c>
      <c r="AB44" s="13">
        <f t="shared" si="2"/>
        <v>8192</v>
      </c>
      <c r="AC44" s="13">
        <f t="shared" si="3"/>
        <v>16384</v>
      </c>
    </row>
    <row r="45" spans="3:29" ht="12.75">
      <c r="C45" s="5">
        <v>1</v>
      </c>
      <c r="H45" s="8">
        <v>1</v>
      </c>
      <c r="I45" s="8">
        <v>100</v>
      </c>
      <c r="O45" s="7">
        <f t="shared" si="4"/>
        <v>3</v>
      </c>
      <c r="P45" s="4">
        <f t="shared" si="5"/>
        <v>0</v>
      </c>
      <c r="Q45" s="4">
        <f t="shared" si="6"/>
        <v>7</v>
      </c>
      <c r="R45" s="7">
        <f t="shared" si="7"/>
        <v>899</v>
      </c>
      <c r="S45" s="7">
        <f t="shared" si="8"/>
        <v>1</v>
      </c>
      <c r="T45" s="7">
        <f t="shared" si="9"/>
        <v>1</v>
      </c>
      <c r="U45" s="13">
        <f t="shared" si="10"/>
        <v>8192</v>
      </c>
      <c r="V45" s="15">
        <f t="shared" si="11"/>
        <v>0</v>
      </c>
      <c r="W45" s="15">
        <f t="shared" si="12"/>
        <v>0</v>
      </c>
      <c r="X45" s="7">
        <f t="shared" si="0"/>
        <v>7</v>
      </c>
      <c r="Y45" s="15">
        <f t="shared" si="1"/>
        <v>899</v>
      </c>
      <c r="Z45" s="15">
        <f t="shared" si="13"/>
        <v>0</v>
      </c>
      <c r="AA45" s="15">
        <f t="shared" si="14"/>
        <v>1</v>
      </c>
      <c r="AB45" s="13">
        <f t="shared" si="2"/>
        <v>8192</v>
      </c>
      <c r="AC45" s="13">
        <f t="shared" si="3"/>
        <v>16384</v>
      </c>
    </row>
    <row r="46" spans="3:29" ht="12.75">
      <c r="C46" s="5">
        <v>1</v>
      </c>
      <c r="H46" s="8">
        <v>1</v>
      </c>
      <c r="I46" s="8">
        <v>100</v>
      </c>
      <c r="O46" s="7">
        <f t="shared" si="4"/>
        <v>3</v>
      </c>
      <c r="P46" s="4">
        <f t="shared" si="5"/>
        <v>0</v>
      </c>
      <c r="Q46" s="4">
        <f t="shared" si="6"/>
        <v>7</v>
      </c>
      <c r="R46" s="7">
        <f t="shared" si="7"/>
        <v>899</v>
      </c>
      <c r="S46" s="7">
        <f t="shared" si="8"/>
        <v>1</v>
      </c>
      <c r="T46" s="7">
        <f t="shared" si="9"/>
        <v>1</v>
      </c>
      <c r="U46" s="13">
        <f t="shared" si="10"/>
        <v>8192</v>
      </c>
      <c r="V46" s="15">
        <f t="shared" si="11"/>
        <v>0</v>
      </c>
      <c r="W46" s="15">
        <f t="shared" si="12"/>
        <v>0</v>
      </c>
      <c r="X46" s="7">
        <f t="shared" si="0"/>
        <v>7</v>
      </c>
      <c r="Y46" s="15">
        <f t="shared" si="1"/>
        <v>899</v>
      </c>
      <c r="Z46" s="15">
        <f t="shared" si="13"/>
        <v>0</v>
      </c>
      <c r="AA46" s="15">
        <f t="shared" si="14"/>
        <v>1</v>
      </c>
      <c r="AB46" s="13">
        <f t="shared" si="2"/>
        <v>8192</v>
      </c>
      <c r="AC46" s="13">
        <f t="shared" si="3"/>
        <v>16384</v>
      </c>
    </row>
    <row r="47" spans="3:29" ht="12.75">
      <c r="C47" s="5">
        <v>1</v>
      </c>
      <c r="H47" s="8">
        <v>1</v>
      </c>
      <c r="I47" s="8">
        <v>100</v>
      </c>
      <c r="O47" s="7">
        <f t="shared" si="4"/>
        <v>3</v>
      </c>
      <c r="P47" s="4">
        <f t="shared" si="5"/>
        <v>0</v>
      </c>
      <c r="Q47" s="4">
        <f t="shared" si="6"/>
        <v>7</v>
      </c>
      <c r="R47" s="7">
        <f t="shared" si="7"/>
        <v>899</v>
      </c>
      <c r="S47" s="7">
        <f t="shared" si="8"/>
        <v>1</v>
      </c>
      <c r="T47" s="7">
        <f t="shared" si="9"/>
        <v>1</v>
      </c>
      <c r="U47" s="13">
        <f t="shared" si="10"/>
        <v>8192</v>
      </c>
      <c r="V47" s="15">
        <f t="shared" si="11"/>
        <v>0</v>
      </c>
      <c r="W47" s="15">
        <f t="shared" si="12"/>
        <v>0</v>
      </c>
      <c r="X47" s="7">
        <f t="shared" si="0"/>
        <v>7</v>
      </c>
      <c r="Y47" s="15">
        <f t="shared" si="1"/>
        <v>899</v>
      </c>
      <c r="Z47" s="15">
        <f t="shared" si="13"/>
        <v>0</v>
      </c>
      <c r="AA47" s="15">
        <f t="shared" si="14"/>
        <v>1</v>
      </c>
      <c r="AB47" s="13">
        <f t="shared" si="2"/>
        <v>8192</v>
      </c>
      <c r="AC47" s="13">
        <f t="shared" si="3"/>
        <v>16384</v>
      </c>
    </row>
    <row r="48" spans="3:29" ht="12.75">
      <c r="C48" s="5">
        <v>1</v>
      </c>
      <c r="H48" s="8">
        <v>1</v>
      </c>
      <c r="I48" s="8">
        <v>100</v>
      </c>
      <c r="O48" s="7">
        <f t="shared" si="4"/>
        <v>3</v>
      </c>
      <c r="P48" s="4">
        <f t="shared" si="5"/>
        <v>0</v>
      </c>
      <c r="Q48" s="4">
        <f t="shared" si="6"/>
        <v>7</v>
      </c>
      <c r="R48" s="7">
        <f t="shared" si="7"/>
        <v>899</v>
      </c>
      <c r="S48" s="7">
        <f t="shared" si="8"/>
        <v>1</v>
      </c>
      <c r="T48" s="7">
        <f t="shared" si="9"/>
        <v>1</v>
      </c>
      <c r="U48" s="13">
        <f t="shared" si="10"/>
        <v>8192</v>
      </c>
      <c r="V48" s="15">
        <f t="shared" si="11"/>
        <v>0</v>
      </c>
      <c r="W48" s="15">
        <f t="shared" si="12"/>
        <v>0</v>
      </c>
      <c r="X48" s="7">
        <f t="shared" si="0"/>
        <v>7</v>
      </c>
      <c r="Y48" s="15">
        <f t="shared" si="1"/>
        <v>899</v>
      </c>
      <c r="Z48" s="15">
        <f t="shared" si="13"/>
        <v>0</v>
      </c>
      <c r="AA48" s="15">
        <f t="shared" si="14"/>
        <v>1</v>
      </c>
      <c r="AB48" s="13">
        <f t="shared" si="2"/>
        <v>8192</v>
      </c>
      <c r="AC48" s="13">
        <f t="shared" si="3"/>
        <v>16384</v>
      </c>
    </row>
    <row r="49" spans="3:29" ht="12.75">
      <c r="C49" s="5">
        <v>1</v>
      </c>
      <c r="H49" s="8">
        <v>1</v>
      </c>
      <c r="I49" s="8">
        <v>100</v>
      </c>
      <c r="O49" s="7">
        <f t="shared" si="4"/>
        <v>3</v>
      </c>
      <c r="P49" s="4">
        <f t="shared" si="5"/>
        <v>0</v>
      </c>
      <c r="Q49" s="4">
        <f t="shared" si="6"/>
        <v>7</v>
      </c>
      <c r="R49" s="7">
        <f t="shared" si="7"/>
        <v>899</v>
      </c>
      <c r="S49" s="7">
        <f t="shared" si="8"/>
        <v>1</v>
      </c>
      <c r="T49" s="7">
        <f t="shared" si="9"/>
        <v>1</v>
      </c>
      <c r="U49" s="13">
        <f t="shared" si="10"/>
        <v>8192</v>
      </c>
      <c r="V49" s="15">
        <f t="shared" si="11"/>
        <v>0</v>
      </c>
      <c r="W49" s="15">
        <f t="shared" si="12"/>
        <v>0</v>
      </c>
      <c r="X49" s="7">
        <f t="shared" si="0"/>
        <v>7</v>
      </c>
      <c r="Y49" s="15">
        <f t="shared" si="1"/>
        <v>899</v>
      </c>
      <c r="Z49" s="15">
        <f t="shared" si="13"/>
        <v>0</v>
      </c>
      <c r="AA49" s="15">
        <f t="shared" si="14"/>
        <v>1</v>
      </c>
      <c r="AB49" s="13">
        <f t="shared" si="2"/>
        <v>8192</v>
      </c>
      <c r="AC49" s="13">
        <f t="shared" si="3"/>
        <v>16384</v>
      </c>
    </row>
    <row r="50" spans="3:29" ht="12.75">
      <c r="C50" s="5">
        <v>1</v>
      </c>
      <c r="H50" s="8">
        <v>1</v>
      </c>
      <c r="I50" s="8">
        <v>100</v>
      </c>
      <c r="O50" s="7">
        <f t="shared" si="4"/>
        <v>3</v>
      </c>
      <c r="P50" s="4">
        <f t="shared" si="5"/>
        <v>0</v>
      </c>
      <c r="Q50" s="4">
        <f t="shared" si="6"/>
        <v>7</v>
      </c>
      <c r="R50" s="7">
        <f t="shared" si="7"/>
        <v>899</v>
      </c>
      <c r="S50" s="7">
        <f t="shared" si="8"/>
        <v>1</v>
      </c>
      <c r="T50" s="7">
        <f t="shared" si="9"/>
        <v>1</v>
      </c>
      <c r="U50" s="13">
        <f t="shared" si="10"/>
        <v>8192</v>
      </c>
      <c r="V50" s="15">
        <f t="shared" si="11"/>
        <v>0</v>
      </c>
      <c r="W50" s="15">
        <f t="shared" si="12"/>
        <v>0</v>
      </c>
      <c r="X50" s="7">
        <f t="shared" si="0"/>
        <v>7</v>
      </c>
      <c r="Y50" s="15">
        <f t="shared" si="1"/>
        <v>899</v>
      </c>
      <c r="Z50" s="15">
        <f t="shared" si="13"/>
        <v>0</v>
      </c>
      <c r="AA50" s="15">
        <f t="shared" si="14"/>
        <v>1</v>
      </c>
      <c r="AB50" s="13">
        <f t="shared" si="2"/>
        <v>8192</v>
      </c>
      <c r="AC50" s="13">
        <f t="shared" si="3"/>
        <v>16384</v>
      </c>
    </row>
  </sheetData>
  <mergeCells count="3">
    <mergeCell ref="J2:N2"/>
    <mergeCell ref="V2:AB2"/>
    <mergeCell ref="O2:U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SQL Server Diaries (sqlserverdiaries.com)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the Size of an SQL Server 2008 Database</dc:title>
  <dc:subject>SQL Server 2008</dc:subject>
  <dc:creator>Reuben Sultana</dc:creator>
  <cp:keywords/>
  <dc:description/>
  <cp:lastModifiedBy>Reuben Sultana</cp:lastModifiedBy>
  <dcterms:created xsi:type="dcterms:W3CDTF">2009-11-12T11:24:06Z</dcterms:created>
  <dcterms:modified xsi:type="dcterms:W3CDTF">2011-04-15T12:01:18Z</dcterms:modified>
  <cp:category/>
  <cp:version/>
  <cp:contentType/>
  <cp:contentStatus/>
</cp:coreProperties>
</file>